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atija.milacic\Desktop\"/>
    </mc:Choice>
  </mc:AlternateContent>
  <bookViews>
    <workbookView xWindow="0" yWindow="0" windowWidth="20490" windowHeight="7620" tabRatio="708"/>
  </bookViews>
  <sheets>
    <sheet name="Predmjer i predračun" sheetId="4" r:id="rId1"/>
    <sheet name="Sheet1" sheetId="5" r:id="rId2"/>
    <sheet name="Pricelist2005" sheetId="3" state="hidden" r:id="rId3"/>
  </sheets>
  <definedNames>
    <definedName name="DD">#REF!</definedName>
    <definedName name="MGD">#REF!</definedName>
    <definedName name="PM">#REF!</definedName>
    <definedName name="PP">#REF!</definedName>
    <definedName name="_xlnm.Print_Area" localSheetId="0">'Predmjer i predračun'!$A$1:$F$209</definedName>
    <definedName name="_xlnm.Print_Titles" localSheetId="0">'Predmjer i predračun'!$2:$2</definedName>
    <definedName name="PT">#REF!</definedName>
  </definedNames>
  <calcPr calcId="162913"/>
  <fileRecoveryPr repairLoad="1"/>
</workbook>
</file>

<file path=xl/calcChain.xml><?xml version="1.0" encoding="utf-8"?>
<calcChain xmlns="http://schemas.openxmlformats.org/spreadsheetml/2006/main">
  <c r="F175" i="4" l="1"/>
  <c r="F172" i="4"/>
  <c r="F169" i="4" l="1"/>
  <c r="F164" i="4"/>
  <c r="F159" i="4"/>
  <c r="F148" i="4" l="1"/>
  <c r="F139" i="4"/>
  <c r="F127" i="4"/>
  <c r="F118" i="4"/>
  <c r="F53" i="4" l="1"/>
  <c r="F50" i="4"/>
  <c r="F49" i="4"/>
  <c r="F48" i="4"/>
  <c r="F47" i="4"/>
  <c r="D35" i="4"/>
  <c r="F35" i="4" s="1"/>
  <c r="D34" i="4"/>
  <c r="F34" i="4" s="1"/>
  <c r="D33" i="4"/>
  <c r="F33" i="4" s="1"/>
  <c r="D32" i="4"/>
  <c r="F32" i="4" s="1"/>
  <c r="F43" i="4"/>
  <c r="F40" i="4"/>
  <c r="F37" i="4" l="1"/>
  <c r="F15" i="4" l="1"/>
  <c r="F12" i="4"/>
  <c r="F86" i="4" l="1"/>
  <c r="F178" i="4"/>
  <c r="F151" i="4"/>
  <c r="F154" i="4" s="1"/>
  <c r="F147" i="4"/>
  <c r="F146" i="4"/>
  <c r="F143" i="4"/>
  <c r="F142" i="4"/>
  <c r="F179" i="4" l="1"/>
  <c r="F196" i="4" s="1"/>
  <c r="F26" i="4"/>
  <c r="F23" i="4"/>
  <c r="F21" i="4"/>
  <c r="F29" i="4" l="1"/>
  <c r="F17" i="4" l="1"/>
  <c r="B196" i="4" l="1"/>
  <c r="F56" i="4" l="1"/>
  <c r="F88" i="4" s="1"/>
  <c r="B194" i="4" l="1"/>
  <c r="F194" i="4" l="1"/>
  <c r="F190" i="4"/>
  <c r="F198" i="4" s="1"/>
  <c r="F200" i="4" l="1"/>
  <c r="F202" i="4" s="1"/>
  <c r="F204" i="4" s="1"/>
</calcChain>
</file>

<file path=xl/comments1.xml><?xml version="1.0" encoding="utf-8"?>
<comments xmlns="http://schemas.openxmlformats.org/spreadsheetml/2006/main">
  <authors>
    <author>V.S.</author>
  </authors>
  <commentList>
    <comment ref="A90" authorId="0" shapeId="0">
      <text>
        <r>
          <rPr>
            <b/>
            <sz val="8"/>
            <color indexed="8"/>
            <rFont val="Times New Roman"/>
            <family val="1"/>
            <charset val="238"/>
          </rPr>
          <t xml:space="preserve">vladimirs:
</t>
        </r>
        <r>
          <rPr>
            <sz val="8"/>
            <color indexed="10"/>
            <rFont val="Times New Roman"/>
            <family val="1"/>
            <charset val="238"/>
          </rPr>
          <t>RENFNET HEADERS VRV II HEAT PUMP</t>
        </r>
      </text>
    </comment>
  </commentList>
</comments>
</file>

<file path=xl/sharedStrings.xml><?xml version="1.0" encoding="utf-8"?>
<sst xmlns="http://schemas.openxmlformats.org/spreadsheetml/2006/main" count="354" uniqueCount="288">
  <si>
    <t>Redni broj</t>
  </si>
  <si>
    <t>Opis opreme, materijala i radova</t>
  </si>
  <si>
    <t>Količina</t>
  </si>
  <si>
    <t>Jedinična cijena</t>
  </si>
  <si>
    <t>Ukupno</t>
  </si>
  <si>
    <t>PRICE LIST2005</t>
  </si>
  <si>
    <t>Spoljne jedinice VRV II - HEAT PUMP</t>
  </si>
  <si>
    <t>RXYQ5M</t>
  </si>
  <si>
    <t>RXYQ8M</t>
  </si>
  <si>
    <t>RXYQ10M</t>
  </si>
  <si>
    <t>RXYQ12M</t>
  </si>
  <si>
    <t>RXYQ14M</t>
  </si>
  <si>
    <t>RXYQ16M</t>
  </si>
  <si>
    <t>RXYQ18M</t>
  </si>
  <si>
    <t>RXYQ20M</t>
  </si>
  <si>
    <t>RXYQ22M</t>
  </si>
  <si>
    <t>RXYQ24M</t>
  </si>
  <si>
    <t>RXYQ26M</t>
  </si>
  <si>
    <t>RXYQ28M</t>
  </si>
  <si>
    <t>RXYQ30M</t>
  </si>
  <si>
    <t>RXYQ32M</t>
  </si>
  <si>
    <t>RXYQ34M</t>
  </si>
  <si>
    <t>RXYQ36M</t>
  </si>
  <si>
    <t>RXYQ38M</t>
  </si>
  <si>
    <t>RXYQ40M</t>
  </si>
  <si>
    <t>RXYQ42M</t>
  </si>
  <si>
    <t>RXYQ44M</t>
  </si>
  <si>
    <t>RXYQ46M</t>
  </si>
  <si>
    <t>RXYQ48M</t>
  </si>
  <si>
    <t>Parapetne unutrašnje jedinice</t>
  </si>
  <si>
    <t>FXLQ20M</t>
  </si>
  <si>
    <t>FXLQ25M</t>
  </si>
  <si>
    <t>FXLQ32M</t>
  </si>
  <si>
    <t>FXLQ40M</t>
  </si>
  <si>
    <t>FXLQ50M</t>
  </si>
  <si>
    <t>FXLQ63M</t>
  </si>
  <si>
    <t>Zidne unutrašnje jedinice</t>
  </si>
  <si>
    <t>FXAQ20M</t>
  </si>
  <si>
    <t>FXAQ25M</t>
  </si>
  <si>
    <t>FXAQ32M</t>
  </si>
  <si>
    <t>FXAQ40M</t>
  </si>
  <si>
    <t>FXAQ50M</t>
  </si>
  <si>
    <t>FXAQ63M</t>
  </si>
  <si>
    <t>Kasetne unutrašnje jedinice</t>
  </si>
  <si>
    <t>FXZQ20M</t>
  </si>
  <si>
    <t>FXZQ25M</t>
  </si>
  <si>
    <t>FXZQ32M</t>
  </si>
  <si>
    <t>FXZQ40M</t>
  </si>
  <si>
    <t>FXZQ50M</t>
  </si>
  <si>
    <t>FXFQ20M</t>
  </si>
  <si>
    <t>FXFQ25M</t>
  </si>
  <si>
    <t>FXFQ32M</t>
  </si>
  <si>
    <t>FXFQ40M</t>
  </si>
  <si>
    <t>FXFQ50M</t>
  </si>
  <si>
    <t>FXFQ63M</t>
  </si>
  <si>
    <t>FXFQ80M</t>
  </si>
  <si>
    <t>FXFQ100M</t>
  </si>
  <si>
    <t>FXFQ125M</t>
  </si>
  <si>
    <t>Tanke kanalske unutrašnje jedinice</t>
  </si>
  <si>
    <t>FXDQ20M</t>
  </si>
  <si>
    <t>FXDQ25M</t>
  </si>
  <si>
    <t>FXDQ32M</t>
  </si>
  <si>
    <t>FXDQ40M</t>
  </si>
  <si>
    <t>FXDQ50M</t>
  </si>
  <si>
    <t>FXDQ63M</t>
  </si>
  <si>
    <t>Podplafonske unutrašnje jedinice</t>
  </si>
  <si>
    <t>FXHQ32M</t>
  </si>
  <si>
    <t>FXHQ63M</t>
  </si>
  <si>
    <t>FXHQ100M</t>
  </si>
  <si>
    <t>Racve za cijevnu instalaciju</t>
  </si>
  <si>
    <t>KHRQ22M20T7</t>
  </si>
  <si>
    <t>KHRQ22M29T7</t>
  </si>
  <si>
    <t>KHRQ22M64T7</t>
  </si>
  <si>
    <t>KHRQ22M75T7</t>
  </si>
  <si>
    <t>BYFQ60BW1</t>
  </si>
  <si>
    <t>BHFQ22M909</t>
  </si>
  <si>
    <t>BHFQ22M1359</t>
  </si>
  <si>
    <t>KHRQ22M29H7</t>
  </si>
  <si>
    <t>Kontrolne stanice</t>
  </si>
  <si>
    <t>BRC1D527</t>
  </si>
  <si>
    <t>Cool/Heat selktor</t>
  </si>
  <si>
    <t>KRC 19-26 A</t>
  </si>
  <si>
    <t>B.</t>
  </si>
  <si>
    <t>B.1.</t>
  </si>
  <si>
    <t>B.4.</t>
  </si>
  <si>
    <t>A.</t>
  </si>
  <si>
    <t>A.2.</t>
  </si>
  <si>
    <t>A.3.</t>
  </si>
  <si>
    <t>A.4.</t>
  </si>
  <si>
    <t>REKAPITULACIJA</t>
  </si>
  <si>
    <t>C.</t>
  </si>
  <si>
    <t>a)</t>
  </si>
  <si>
    <t>paušal</t>
  </si>
  <si>
    <t>m.</t>
  </si>
  <si>
    <t>PRIPREMNO ZAVRŠNI RADOVI</t>
  </si>
  <si>
    <t>Sav unutrašnji transport alata i potrošnog materijala, mjernih i regulacionih instrumenata, transport opreme do gradilišta i uskladištenje iste, izrada skela, uvođenje monterskih grupa u posao, obilježavanje instalacije, prikupljanje preostalog materijala i raščišćavanje gradilišta.</t>
  </si>
  <si>
    <t>Prikupljanje preostalog materijala i raščišćavanje gradilišta.</t>
  </si>
  <si>
    <t xml:space="preserve">Izrada principijelnih šema i uputstava za rad i održavanje instalacije. </t>
  </si>
  <si>
    <t>UKUPNO</t>
  </si>
  <si>
    <t>ODGOVORNI PROJEKTANT</t>
  </si>
  <si>
    <t>Vladimir Stijović, dipl.inž.maš.</t>
  </si>
  <si>
    <t>kom</t>
  </si>
  <si>
    <t>Jed. mjere</t>
  </si>
  <si>
    <t>PDV (21%)</t>
  </si>
  <si>
    <t>A.5.</t>
  </si>
  <si>
    <t>A.6.</t>
  </si>
  <si>
    <t>A.7.</t>
  </si>
  <si>
    <t>SVE UKUPNO</t>
  </si>
  <si>
    <t>Isporuka i montaža kablova za povezivanje spoljašnjih i unutrašnjih jedinica, kao i međuveze unutrašnjih jedinica, kablovi su sledećih tipova i količina:</t>
  </si>
  <si>
    <t>C.1.</t>
  </si>
  <si>
    <t>C.2.</t>
  </si>
  <si>
    <t>C.3.</t>
  </si>
  <si>
    <t>A.8.</t>
  </si>
  <si>
    <t>A.9.</t>
  </si>
  <si>
    <t>A.10.</t>
  </si>
  <si>
    <t>A.11.</t>
  </si>
  <si>
    <t>A.12.</t>
  </si>
  <si>
    <t>A.13.</t>
  </si>
  <si>
    <t>A.14.</t>
  </si>
  <si>
    <t>kompl.</t>
  </si>
  <si>
    <t xml:space="preserve">Zaštita izolacije spoljnih freonskih vodova oplatom od Al-lima, debljine 0,5mm, otpornom na na UV zračenje i mehanička dejstva. </t>
  </si>
  <si>
    <t>Za spojni, zaptivni materijal, vešaljke, cijevne obujmice, konzole, držače i sav ostali materijal potreban za montažu cijevi uzima se 50% od vrednosti prethodne pozicije ovog dijela predračuna.</t>
  </si>
  <si>
    <t>U cijenu je uključena i samolepljiva traka za spajanje izolacije, u koturima po 50m</t>
  </si>
  <si>
    <t xml:space="preserve">Isporuka i montaža kondenzne mreže od PPR cijevi Ø32 komplet sa elementima za pričvršćivanje. Kondenzna mreža se vodi u duplom podu, prema grafičkoj dokumentaciji. </t>
  </si>
  <si>
    <t>UKUPNO A: KLIMA ORMARI ZA DATA CENTAR</t>
  </si>
  <si>
    <t>Nabavka i postavljanje duplog, elektroprovodnog, modularnog</t>
  </si>
  <si>
    <t>(60x60 cm) komercijalnog poda tipa kao UNIFLAIR Schneider</t>
  </si>
  <si>
    <t>electric sa potkonstrukcijom. Čista visina poda je do 60 cm.</t>
  </si>
  <si>
    <t>Pozicija podrazumjeva čišćenje podloge i obezbeđivanje čvrstog</t>
  </si>
  <si>
    <t>oslonca za stope DMP-a. Izrada izvođačkih detalja je obaveza</t>
  </si>
  <si>
    <t xml:space="preserve">Izvođača radova. Način i obrada po uputstvu proizvođača. </t>
  </si>
  <si>
    <t xml:space="preserve">Tehnička specifikacija duplog poda za prostorije sa </t>
  </si>
  <si>
    <t>elektronskom opremom.</t>
  </si>
  <si>
    <t xml:space="preserve">Opšte karakteristike: </t>
  </si>
  <si>
    <t>-Nosivost poda: kontiunalno raspoređeno opterećenje - 18 kN/m²</t>
  </si>
  <si>
    <t xml:space="preserve">klasa 1/A. Ukupna visina poda (ploča + podkonstrukcija):  600 mm. </t>
  </si>
  <si>
    <t>-Vertikalna elektrootpornost u granicama od 5xexp5 do 10exp 8 OHM.</t>
  </si>
  <si>
    <t xml:space="preserve">povezane stringerima (traverzama) koje se na krajevima </t>
  </si>
  <si>
    <t xml:space="preserve">učvršćuju za nožice zavrtnjem. </t>
  </si>
  <si>
    <t>Konfiguracija podstrukture: Podesive čelične nožice, međusobno</t>
  </si>
  <si>
    <t>UKUPNO D: PRIPREMNO ZAVRŠNI RADOVI</t>
  </si>
  <si>
    <t>kom.</t>
  </si>
  <si>
    <t xml:space="preserve">Nabavka materijala i izrada cjevovoda od bakarnih cijevi, za izradu cijevne instalacije za razvod freona za Multi Split sistema, sledećih dimenzija: </t>
  </si>
  <si>
    <t>b)</t>
  </si>
  <si>
    <t xml:space="preserve">Nabavka, izrada, montaža i antikoroziona zaštita </t>
  </si>
  <si>
    <t>svemu prema projektnoj dokumentaciji.</t>
  </si>
  <si>
    <t xml:space="preserve">Konstrukcija je u zavarenoj izvedbi iz pojedinih </t>
  </si>
  <si>
    <t>montažnih komada pogodnih za transport i montažu.</t>
  </si>
  <si>
    <t>U cijenu radioničke konstrukcije po kg uračunata je</t>
  </si>
  <si>
    <t xml:space="preserve"> i izrada radioničke dokumentacije (radionički crtež),</t>
  </si>
  <si>
    <t xml:space="preserve">projekti montaže, tehnologija zavarivanja, sve </t>
  </si>
  <si>
    <t xml:space="preserve">kontrole i drugi troškovi pripreme i primopredaje </t>
  </si>
  <si>
    <t xml:space="preserve">konstrukcije. Kod izrade konstrukcije vršiti </t>
  </si>
  <si>
    <t xml:space="preserve">kontrolu materijala, zavarenih spojeva i zavarivača, </t>
  </si>
  <si>
    <t>sve kontrole dokumentovati atestima koji su sastavni</t>
  </si>
  <si>
    <t xml:space="preserve">dio dokumentacije prilikom primopredaje konstrukcije. </t>
  </si>
  <si>
    <t xml:space="preserve">Ateste pribavlja izvođač o svome trošku. </t>
  </si>
  <si>
    <t>kontroliše da li se sve kontrole izvode blagovremeno.</t>
  </si>
  <si>
    <t xml:space="preserve">Po završenoj montaži izvrši će se  komisijski </t>
  </si>
  <si>
    <t xml:space="preserve">prijem konstrukcije, kontrola varova, spojeva, </t>
  </si>
  <si>
    <t xml:space="preserve">podužnih i poprečnih osovina i visinskih kota. </t>
  </si>
  <si>
    <t xml:space="preserve">Obračun izvedenih radova vrši se po projektovanim </t>
  </si>
  <si>
    <t xml:space="preserve">ili mjerenim težinama u zavisnosti od ugovora. </t>
  </si>
  <si>
    <t>Za sve nosive djelove predviđa se čelik Č 0361.</t>
  </si>
  <si>
    <t xml:space="preserve">Izrada i tolerancija mjera, kao i zaštita protiv </t>
  </si>
  <si>
    <t>korozije vrši se u svemu prema važećim pravilnicima.</t>
  </si>
  <si>
    <t>Obračun po kg konstrukcije.</t>
  </si>
  <si>
    <t>kg.</t>
  </si>
  <si>
    <t>A.15.</t>
  </si>
  <si>
    <t xml:space="preserve">U toku izrade konstrukcije nadzorni organ Investitora </t>
  </si>
  <si>
    <t>Cijena treba da sadrži i angažovanje opreme za vertikalni transport djelova konstrukcije (auto dizalica i montažna skela) na visini 5 m.</t>
  </si>
  <si>
    <t>LCP inline DX/FC 35kW Dual-Fluid
- izvedba s dva neovisna rashladna kruga: freonski DX (R410a) i vodeni CW (mješavina voda/glikol)
- Dizajn uređaja optimiziran je za upotrebu u podatkovnim centrima
- Prilagođen radu s dolaznom temp rashladne vode 15°C (režim 15/20)
- Postavlja se između serverskih ormara, s uvlačenjem toplog zraka sa stražnje strane punom visinom ormara, te ispuhuje ohlađeni zrak na prednjoj strani punom visinom ormara
- EC ventilatorski moduli izmjenjivi u radu
- Ventilatorski moduli postavljeni na prednjoj strani uređaja
- Spoj na cjevovode na stražnjoj strani uređaja
- Prolaz cijevi spoja prema cjevovodu kroz dno ili krov uređaja
- Daljinski nadzor i upravljanje putem web sučelja i SNMP protokola, dojava putem SMTP protokola
- Precizno podešavanje snage hlađenja putem kombinacije protoka rashladnog medija i brzine rada ventilatora
- Po tri senzora temp za prednju (hladnu) i stražnju (toplu) stranu uređaja
- Ekran na prednjoj strani uređaja za prikaz i upravljanje parametrima
Tehničke karakteristike:
- Snaga hlađenja = 35 kW
- ulazna temperatura vode twu = 15°C
- izlazan temperatura vode twi = 20°C
- Protok zraka: max. 9.900 m³/h
- Medij primarnog rashladnog kruga: mješavina voda/glikol
- Medij sekundarnog rashladnog kruga: R410a
- Maksimalna priključna snaga: 14 kW (u radu sa sekundardnim DX rashladnim krugom)
- Napajanje: 400V/50Hz/3ph
- Dimenzije uređaja (š×v×d): 600×2000×1200 mm
- Težina: 398 kg, Boja: RAL 7035, Tip: 3311469 ili ekvivalentni</t>
  </si>
  <si>
    <t>LCP vanjska kondenzatorska jedinica za freonski DX (R410a) rashladni krug
- Protok zraka: 15.000 m³/h
- Broj ventilatora: 3
- Medij rashladnog kruga: R410a
- Maksimalna priključna snaga: 0,69 kW (u radu sa sekundardnim DX rashladnim krugom)
- Napajanje: 230V/50Hz/1ph
- Radni raspon ambijentalne temperature: od -20°C do +50°C
- Dimenzije uređaja (š×v×d): 1100×850×3220 mm
- Težina: 146 kg, tip: 3232999 ili ekvivalentni</t>
  </si>
  <si>
    <t>VX podnožje prednje-stražnje, 600mm širine i 100mm visine, RAL9005, pak=2, tip 8620002 ili ekvivalentni</t>
  </si>
  <si>
    <t>VX bočne stranice podnožja, duljina 1200mm i visina 100mm, RAL9005, pak=2, tip 8620036 ili ekvivalentni</t>
  </si>
  <si>
    <t>TS spojnik vanjski TS/TS, pak=6, tip 8800490 ili ekvivalentni</t>
  </si>
  <si>
    <t>komplet</t>
  </si>
  <si>
    <t>Nabavka, isporuka i montaža unutrašnjih rashladnih ormara  opremljena vodenim izmjenjivačem, kompresorom isparivačem za direktnu ekspanziju, ventilatorskom sekcijom, filetrom, kadicom za sakupljanje kondenzata i crijevom za povezivanje sa cjevovodom, spoljnim vazduhom hlađenim kondenzatorom,  integrisanom svom potrebnom automatikom za bezbjedan i pouzdan rad, sledećih karakteristika:</t>
  </si>
  <si>
    <t>Isporuka i montaža tvrdih bakarnih cijevi, za izradu cijevnog razvoda freona, kao veza između spoljnih kondenzatora i unutrašnjih klima ormara. Svi nakarni cjevovodi moraju biti izrađeni od specijalne bakarne cijevi, koja je iznutra odmašćena, očišćena i zatvorena sa obije strane. Materijal cjvovoda mora odgovarati zahtjevima EN 12735-1 ili EN 12735-2 i DIN 8964-3</t>
  </si>
  <si>
    <t xml:space="preserve"> - ф 16x1</t>
  </si>
  <si>
    <t>Isporuka i montaža izolacije za freonsku cijevnu mrežu od termoizolacionog materijala izrađenog u vidu elastomjerne pjene, otporne na UV zrake , saglasno  DIN 4140
(zasnovane na sintetičkoj gumi sa visokim stepenom fleksibilnosti i unutrašnjom strukturom zatvorenih ćelija, što stvara veliku otpornost na difuziju vodene pare (efekat parne brane),  tip Armaflex HT, debljine 9 mm, sledećih dimenzija:</t>
  </si>
  <si>
    <t xml:space="preserve"> - ф 16x9</t>
  </si>
  <si>
    <t xml:space="preserve"> - ф 32x1,5 mm</t>
  </si>
  <si>
    <t>LIY-CY 5x1,25 mm2</t>
  </si>
  <si>
    <t>čelične konstrukcije za bakarni cjevovod od</t>
  </si>
  <si>
    <t>HOP □ profila 160x160x5mm</t>
  </si>
  <si>
    <t xml:space="preserve">HOP  □ profila 60x60x3mm </t>
  </si>
  <si>
    <t>HOP □ profila 100x100x 4mm</t>
  </si>
  <si>
    <t>Izrada cjevovoda od crnih čeličnih bešavnih cijevi u svemu prema DIN 2448 i DIN 2440, za unutrašnju cijevnu mrežu od rashaldnog agregata do unutršnjih jedinica, sledećih dimenzija:</t>
  </si>
  <si>
    <t>c)</t>
  </si>
  <si>
    <t>d)</t>
  </si>
  <si>
    <t>DN65 (Ø 76,1 x 2,9)                L=24 m</t>
  </si>
  <si>
    <t>DN100 (Ø 114,3 x 3,6)           L=30 m</t>
  </si>
  <si>
    <t>DN80 (Ø 88,9 x 3,2)               L=10 m</t>
  </si>
  <si>
    <t>DN 50 (Ø 60,3 x 2,9)               L=30 m</t>
  </si>
  <si>
    <t>Pomoćni materijal potreban za montažu cijevne mreže od crnih cijevi: spojni i zaptivni materijal, hamburški lukovi, klingerit, dvodjelne cijevne obujmice, vješaljke za cevi, disugas, oksigen, čaure za cijevi, kudelje, žice za varenje i ostali materijal i sav ostali materijal potreban za montažu cijevne instalacije                                                                               (plaća se 50% od  prethodne pozicija A.9)</t>
  </si>
  <si>
    <t>Čišćenje od rđe i miniziranje sa dva premaza svih cijevi i elemenata za nošenje cjevovoda i opreme.</t>
  </si>
  <si>
    <r>
      <t>m</t>
    </r>
    <r>
      <rPr>
        <vertAlign val="superscript"/>
        <sz val="11"/>
        <rFont val="Avant Garde YU"/>
        <charset val="238"/>
      </rPr>
      <t>2</t>
    </r>
  </si>
  <si>
    <r>
      <t>obračun po m</t>
    </r>
    <r>
      <rPr>
        <vertAlign val="superscript"/>
        <sz val="11"/>
        <color indexed="8"/>
        <rFont val="Arial"/>
        <family val="2"/>
        <charset val="204"/>
      </rPr>
      <t>2</t>
    </r>
  </si>
  <si>
    <t>Bojenje cijevi i odzračnih posuda lak bojom otpornoj na radnoj temperaturi</t>
  </si>
  <si>
    <t>Izolacija spoljašnje cijevne mreže, mineralnom vunom debljine 20mm i oblaganje Al limom debljine 0.5 mm.</t>
  </si>
  <si>
    <t>13x114</t>
  </si>
  <si>
    <t>13x076</t>
  </si>
  <si>
    <t>13x060</t>
  </si>
  <si>
    <t>13x089</t>
  </si>
  <si>
    <t>OPREMA ZA HLAĐENJE UPS PROSTORIJA</t>
  </si>
  <si>
    <t>Isporuka  montaža split sistema velike snage za hlađenje UPS prostoija.  Klima uređaj  split izvedbe, koji se sastoji od spoljašnje i unutrašnje jedinice, sa ugrađenim inverterom upravljanim kompresorom, vazduhom hlađenim kondenzatorom i svim potrebnim elementima za zaštitu i kontrolu, sljedećih tehničkih karakteristika:</t>
  </si>
  <si>
    <t xml:space="preserve">- kapacitet hlađenja: Qhl = 9,50 kW </t>
  </si>
  <si>
    <t xml:space="preserve">- kapacitet grijanja:   Qgr = 10,80 kW </t>
  </si>
  <si>
    <t>- stepen energetske efikasnosti: EER = 3,01</t>
  </si>
  <si>
    <t xml:space="preserve">                                               COP = 3,41</t>
  </si>
  <si>
    <t>- hlađenje: Tv = 35 °C, Tp = 26 °C</t>
  </si>
  <si>
    <t>- grijanje:   Tv = 7 °C, Tp = 20 °C</t>
  </si>
  <si>
    <t>- protok vazduha: 26/23/19 m3/min</t>
  </si>
  <si>
    <t xml:space="preserve">- nivo zvučnog pritiska: 49/45/41 dB(A) </t>
  </si>
  <si>
    <t xml:space="preserve">- dimenzije: Š × V × D ( mm ): 1200 × 340 × 240          </t>
  </si>
  <si>
    <t>- masa: 17 kg</t>
  </si>
  <si>
    <t>- maksimalna dozvoljena visinska razlika vanjske i unutrašnje jedinice: 30 m</t>
  </si>
  <si>
    <t>- priključak R410A - tekuća faza: 9,52 mm</t>
  </si>
  <si>
    <t>- priključak R410A - gasovita faza:15,92 mm</t>
  </si>
  <si>
    <t xml:space="preserve">- napajanje - hlađenje: 3,16 kW / 3f- 380-415 V - 50 Hz </t>
  </si>
  <si>
    <t xml:space="preserve">- napajanje - grijanje: 3,17 kW / 3f- 380-415 V - 50 Hz </t>
  </si>
  <si>
    <t xml:space="preserve">- dimenzije: Š × V × D ( mm ): 940 × 990 × 320          </t>
  </si>
  <si>
    <t>- masa: 76 kg</t>
  </si>
  <si>
    <t xml:space="preserve">- nivo zvučnog pritiska: 53/- dB(A) </t>
  </si>
  <si>
    <t>- protok vazduha: 93 m3/min</t>
  </si>
  <si>
    <t>- preporučeni osigurači: 20A</t>
  </si>
  <si>
    <t>Unutrašnja jedinica tip: FAQ100A</t>
  </si>
  <si>
    <t xml:space="preserve">- područje hlađenja: -15 °C do +46 °C </t>
  </si>
  <si>
    <t xml:space="preserve">- područje grijanja:  -15 °C do +15,5 °C </t>
  </si>
  <si>
    <t>- maksimalna dozvoljena dužina cijevnog razvoda: 50 m</t>
  </si>
  <si>
    <t>Spoljašnja jedinica tip: RZASG100-MY1</t>
  </si>
  <si>
    <t xml:space="preserve">Adapter za priključenje na unutrašnju jedinicu </t>
  </si>
  <si>
    <t>Tip: KRP4A51/52/53</t>
  </si>
  <si>
    <t xml:space="preserve">Adapter for Timer Clock/ Remote Controller </t>
  </si>
  <si>
    <t>Omugućava:</t>
  </si>
  <si>
    <t>On/Off podešavanja</t>
  </si>
  <si>
    <t>Prebacivanja između trenutnog i normalnog kontakta</t>
  </si>
  <si>
    <t>Automatski restart nakon nestanka struje</t>
  </si>
  <si>
    <t>Prijavu greške u radu sistema</t>
  </si>
  <si>
    <t>B.2</t>
  </si>
  <si>
    <t>Uređaj za tehnološko upravljanje hlađenjem dva uređaja</t>
  </si>
  <si>
    <t>uz obezbjeđenje rotacije u radu, odnosno obezbjeđuje</t>
  </si>
  <si>
    <t>da je jedan uređaj u radu a drugi u rezervi.</t>
  </si>
  <si>
    <t xml:space="preserve">Tip: SRK 2.1. </t>
  </si>
  <si>
    <t>obezbjeđuje ravnomjernu eksploataciju resursa radnog i rezervnog uređaja</t>
  </si>
  <si>
    <t>-uključuje u rad rezervni uređaj ukoliko je radni u alarmu</t>
  </si>
  <si>
    <t>-omogućava automatski restart uređaja ukoliko dođe do estanka napajanja</t>
  </si>
  <si>
    <t>-uključuje u rad oba uređaja ukoliko temperatura u prostoriji pređe zadatu</t>
  </si>
  <si>
    <t>-isključuje neovlašćeno (slučajno) uključenje ili promjenu temperature</t>
  </si>
  <si>
    <t>-omogućava indikaciju rada/alarma uređaja</t>
  </si>
  <si>
    <t>-posjeduje kontakt za udaljenu indikaciju alarma (beznaponski NO kontakt)</t>
  </si>
  <si>
    <t>B.3</t>
  </si>
  <si>
    <t>Cu Ø9,5x1</t>
  </si>
  <si>
    <t>Cu Ø15,9x1</t>
  </si>
  <si>
    <t>HT 09x9</t>
  </si>
  <si>
    <t>HT 012x9</t>
  </si>
  <si>
    <t>U cijenu je uključena i samolepljiva traka za spajanje izolacije, u koturima po 10 m</t>
  </si>
  <si>
    <t>B.5.</t>
  </si>
  <si>
    <t>B.6.</t>
  </si>
  <si>
    <t>B.7.</t>
  </si>
  <si>
    <t>B.8.</t>
  </si>
  <si>
    <r>
      <t>Nabavka, isporuka i montaža PP-L kabla presjeka 2x1.5 mm</t>
    </r>
    <r>
      <rPr>
        <vertAlign val="superscript"/>
        <sz val="11"/>
        <rFont val="Arial"/>
        <family val="2"/>
        <charset val="204"/>
      </rPr>
      <t>2</t>
    </r>
    <r>
      <rPr>
        <sz val="11"/>
        <rFont val="Arial"/>
        <family val="2"/>
        <charset val="238"/>
      </rPr>
      <t xml:space="preserve"> za povezivanje zidnog žičanog kontrolera sa unutrašnjim klima jedinicama i spoljašnje jedinice sa unutrašnjim. Kabal se montira u zaštitonom fleksibilnom crijevu.  </t>
    </r>
  </si>
  <si>
    <t>UKUPNO B: OPREMA ZA HLAĐENJE UPS PROSTORIJA</t>
  </si>
  <si>
    <t>DN100</t>
  </si>
  <si>
    <t>B.9.</t>
  </si>
  <si>
    <t>Nabavka isporuka i montaža leptir ventila sa prirubnicama, u kompletu sa kontraprirubnicama, spojnim i zaptivnim materijalom</t>
  </si>
  <si>
    <t>Nabavka isporuka i montaža hvatača nečistoće sa prirubnicama, u kompletu sa kontraprirubnicama, spojnim i zaptivnim materijalom</t>
  </si>
  <si>
    <t>Tip: 2500</t>
  </si>
  <si>
    <t>Proizvođač: FAF</t>
  </si>
  <si>
    <t>Tip: 3500</t>
  </si>
  <si>
    <t>B.10.</t>
  </si>
  <si>
    <t>Nabavka isporuka i montaža slavine za punjenje i pražnjenje sistema sa zaštitnom kapom</t>
  </si>
  <si>
    <t>DN15</t>
  </si>
  <si>
    <t>Tip: 2990</t>
  </si>
  <si>
    <t>Proizvođač: Tieme</t>
  </si>
  <si>
    <t>B.11.</t>
  </si>
  <si>
    <t>Nabavka isporuka i montaža kuglaste slavine sa ručkom.</t>
  </si>
  <si>
    <t xml:space="preserve">a) </t>
  </si>
  <si>
    <t>DN 50</t>
  </si>
  <si>
    <t>B.12.</t>
  </si>
  <si>
    <t>Nabavka isporuka i montaža regulacionog ventila sa kosim vretenom, za regulaciju protoka i balansiranje cijevne mreže</t>
  </si>
  <si>
    <t xml:space="preserve">DN 40 </t>
  </si>
  <si>
    <t>B.13.</t>
  </si>
  <si>
    <t>- Proizvod: "DAIKIN" SkyAir serija ili slicno</t>
  </si>
  <si>
    <t>Isporuka i montaža izolacije za cijevnu mrežu od termoizolacionog materijala izrađenog u vidu elastomjerne pjene, otporne na UV zrake , saglasno  DIN 4140
(zasnovane na sintetičkoj gumi sa visokim stepenom fleksibilnosti i unutrašnjom strukturom zatvorenih ćelija, što stvara veliku otpornost na difuziju vodene pare (efekat parne brane),  tip Armaflex ACE Plus ili slicno, debljine 13 mm, sledećih dimenzija:</t>
  </si>
  <si>
    <t>Isporuka i montaža izolacije za freonsku cijevnu mrežu od termoizolacionog materijala izrađenog u vidu elastomjerne pjene, otporne na UV zrake , saglasno  DIN 4140
(zasnovane na sintetičkoj gumi sa visokim stepenom fleksibilnosti i unutrašnjom strukturom zatvorenih ćelija, što stvara veliku otpornost na difuziju vodene pare (efekat parne brane),  tip Armaflex HT ili slicno, debljine 9 mm, sledećih dimenzija:</t>
  </si>
  <si>
    <t>Unutarnja rashladna jedinica LCP Inline DX/FC 35 kW Dual Fluid ili slicno, za hlađenje IT opreme unutar DC sobe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</si>
</sst>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* #,##0.00\ [$€-1]_-;\-* #,##0.00\ [$€-1]_-;_-* \-??\ [$€-1]_-"/>
    <numFmt numFmtId="165" formatCode="_([$€]* #,##0.00_);_([$€]* \(#,##0.00\);_([$€]* \-??_);_(@_)"/>
    <numFmt numFmtId="166" formatCode="_-* #,##0.00&quot; €&quot;_-;\-* #,##0.00&quot; €&quot;_-;_-* \-??&quot; €&quot;_-;_-@_-"/>
    <numFmt numFmtId="167" formatCode="_-* #,##0.00\ [$€-1]_-;\-* #,##0.00\ [$€-1]_-;_-* \-??\ [$€-1]_-;_-@_-"/>
    <numFmt numFmtId="168" formatCode="_-* #,##0.00\ [$€-1]_-;\-* #,##0.00\ [$€-1]_-;_-* &quot;-&quot;??\ [$€-1]_-;_-@_-"/>
    <numFmt numFmtId="169" formatCode="#,##0.00\ &quot;€&quot;"/>
  </numFmts>
  <fonts count="34">
    <font>
      <sz val="10"/>
      <name val="Arial"/>
      <charset val="238"/>
    </font>
    <font>
      <sz val="10"/>
      <name val="Arial"/>
      <family val="2"/>
      <charset val="204"/>
    </font>
    <font>
      <sz val="10"/>
      <name val="Avant Garde YU"/>
      <family val="2"/>
    </font>
    <font>
      <sz val="10"/>
      <name val="Arial"/>
      <family val="2"/>
      <charset val="1"/>
    </font>
    <font>
      <b/>
      <sz val="10"/>
      <color indexed="10"/>
      <name val="Arial"/>
      <family val="2"/>
      <charset val="238"/>
    </font>
    <font>
      <b/>
      <sz val="8"/>
      <color indexed="8"/>
      <name val="Times New Roman"/>
      <family val="1"/>
      <charset val="238"/>
    </font>
    <font>
      <sz val="8"/>
      <color indexed="10"/>
      <name val="Times New Roman"/>
      <family val="1"/>
      <charset val="238"/>
    </font>
    <font>
      <sz val="10"/>
      <name val="Arial"/>
      <family val="2"/>
      <charset val="204"/>
    </font>
    <font>
      <sz val="10"/>
      <name val="Arial"/>
      <family val="2"/>
      <charset val="238"/>
    </font>
    <font>
      <sz val="10"/>
      <name val="Arial"/>
      <family val="2"/>
    </font>
    <font>
      <sz val="10"/>
      <name val="Helv"/>
    </font>
    <font>
      <sz val="10"/>
      <name val="Arial CE"/>
      <charset val="238"/>
    </font>
    <font>
      <sz val="11"/>
      <name val="Arial"/>
      <family val="2"/>
      <charset val="1"/>
    </font>
    <font>
      <sz val="10"/>
      <name val="YU Arial"/>
      <family val="2"/>
      <charset val="204"/>
    </font>
    <font>
      <sz val="9"/>
      <name val="Avant Garde YU"/>
      <family val="2"/>
    </font>
    <font>
      <sz val="10"/>
      <name val="CTimesRoman"/>
    </font>
    <font>
      <sz val="11"/>
      <name val="Arial"/>
      <family val="2"/>
    </font>
    <font>
      <sz val="11"/>
      <color indexed="8"/>
      <name val="Arial"/>
      <family val="2"/>
    </font>
    <font>
      <sz val="11"/>
      <name val="Arial"/>
      <family val="2"/>
      <charset val="238"/>
    </font>
    <font>
      <sz val="11"/>
      <color indexed="8"/>
      <name val="Arial"/>
      <family val="2"/>
      <charset val="238"/>
    </font>
    <font>
      <sz val="11"/>
      <name val="Avant Garde YU"/>
      <family val="2"/>
    </font>
    <font>
      <b/>
      <sz val="11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1"/>
      <name val="Avant Garde YU"/>
      <charset val="238"/>
    </font>
    <font>
      <sz val="11"/>
      <name val="Arial"/>
      <family val="2"/>
      <charset val="204"/>
    </font>
    <font>
      <b/>
      <sz val="11"/>
      <name val="Avant Garde YU"/>
    </font>
    <font>
      <sz val="11"/>
      <color theme="1"/>
      <name val="Arial"/>
      <family val="2"/>
      <charset val="1"/>
    </font>
    <font>
      <sz val="11"/>
      <color indexed="8"/>
      <name val="Arial"/>
      <family val="2"/>
      <charset val="1"/>
    </font>
    <font>
      <sz val="11"/>
      <color theme="1"/>
      <name val="Arial"/>
      <family val="2"/>
    </font>
    <font>
      <b/>
      <sz val="10"/>
      <name val="Arial"/>
      <family val="2"/>
      <charset val="238"/>
    </font>
    <font>
      <vertAlign val="superscript"/>
      <sz val="11"/>
      <name val="Avant Garde YU"/>
      <charset val="238"/>
    </font>
    <font>
      <vertAlign val="superscript"/>
      <sz val="11"/>
      <color indexed="8"/>
      <name val="Arial"/>
      <family val="2"/>
      <charset val="204"/>
    </font>
    <font>
      <vertAlign val="superscript"/>
      <sz val="11"/>
      <name val="Arial"/>
      <family val="2"/>
      <charset val="204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1">
    <xf numFmtId="0" fontId="0" fillId="0" borderId="0"/>
    <xf numFmtId="164" fontId="7" fillId="0" borderId="0" applyFill="0" applyBorder="0" applyAlignment="0" applyProtection="0"/>
    <xf numFmtId="165" fontId="7" fillId="0" borderId="0" applyFill="0" applyBorder="0" applyAlignment="0" applyProtection="0"/>
    <xf numFmtId="0" fontId="9" fillId="0" borderId="0"/>
    <xf numFmtId="0" fontId="1" fillId="0" borderId="0"/>
    <xf numFmtId="0" fontId="10" fillId="0" borderId="0"/>
    <xf numFmtId="0" fontId="8" fillId="0" borderId="0"/>
    <xf numFmtId="0" fontId="15" fillId="0" borderId="0"/>
    <xf numFmtId="0" fontId="8" fillId="0" borderId="0"/>
    <xf numFmtId="0" fontId="18" fillId="0" borderId="0"/>
    <xf numFmtId="0" fontId="8" fillId="0" borderId="0"/>
  </cellStyleXfs>
  <cellXfs count="107">
    <xf numFmtId="0" fontId="0" fillId="0" borderId="0" xfId="0"/>
    <xf numFmtId="167" fontId="2" fillId="0" borderId="0" xfId="2" applyNumberFormat="1" applyFont="1" applyFill="1" applyBorder="1" applyAlignment="1" applyProtection="1">
      <alignment horizontal="right"/>
    </xf>
    <xf numFmtId="164" fontId="0" fillId="0" borderId="0" xfId="1" applyFont="1" applyFill="1" applyBorder="1" applyAlignment="1" applyProtection="1"/>
    <xf numFmtId="0" fontId="4" fillId="0" borderId="0" xfId="0" applyFont="1"/>
    <xf numFmtId="164" fontId="4" fillId="0" borderId="0" xfId="1" applyFont="1" applyFill="1" applyBorder="1" applyAlignment="1" applyProtection="1"/>
    <xf numFmtId="166" fontId="8" fillId="0" borderId="0" xfId="2" applyNumberFormat="1" applyFont="1" applyFill="1" applyBorder="1" applyAlignment="1" applyProtection="1">
      <alignment horizontal="center" vertical="center"/>
    </xf>
    <xf numFmtId="4" fontId="8" fillId="0" borderId="0" xfId="0" applyNumberFormat="1" applyFont="1" applyFill="1" applyBorder="1" applyAlignment="1">
      <alignment horizontal="right"/>
    </xf>
    <xf numFmtId="0" fontId="8" fillId="0" borderId="0" xfId="0" applyFont="1" applyBorder="1"/>
    <xf numFmtId="0" fontId="18" fillId="0" borderId="0" xfId="0" applyFont="1" applyFill="1" applyBorder="1" applyAlignment="1">
      <alignment horizontal="center" wrapText="1"/>
    </xf>
    <xf numFmtId="0" fontId="18" fillId="0" borderId="0" xfId="0" applyNumberFormat="1" applyFont="1" applyFill="1" applyBorder="1" applyAlignment="1">
      <alignment horizontal="center"/>
    </xf>
    <xf numFmtId="169" fontId="18" fillId="0" borderId="0" xfId="0" applyNumberFormat="1" applyFont="1" applyFill="1" applyBorder="1" applyAlignment="1">
      <alignment horizontal="center"/>
    </xf>
    <xf numFmtId="169" fontId="18" fillId="0" borderId="0" xfId="0" applyNumberFormat="1" applyFont="1" applyFill="1" applyBorder="1" applyAlignment="1">
      <alignment horizontal="right"/>
    </xf>
    <xf numFmtId="169" fontId="20" fillId="0" borderId="0" xfId="2" applyNumberFormat="1" applyFont="1" applyFill="1" applyBorder="1" applyAlignment="1" applyProtection="1">
      <alignment horizontal="right" wrapText="1"/>
    </xf>
    <xf numFmtId="0" fontId="18" fillId="0" borderId="0" xfId="0" applyFont="1" applyFill="1" applyBorder="1" applyAlignment="1">
      <alignment horizontal="center"/>
    </xf>
    <xf numFmtId="0" fontId="17" fillId="0" borderId="0" xfId="0" applyFont="1" applyFill="1" applyBorder="1" applyAlignment="1">
      <alignment horizontal="center" vertical="top"/>
    </xf>
    <xf numFmtId="49" fontId="20" fillId="0" borderId="0" xfId="4" applyNumberFormat="1" applyFont="1" applyBorder="1" applyAlignment="1">
      <alignment horizontal="center" wrapText="1"/>
    </xf>
    <xf numFmtId="3" fontId="20" fillId="0" borderId="0" xfId="4" applyNumberFormat="1" applyFont="1" applyBorder="1" applyAlignment="1" applyProtection="1">
      <alignment horizontal="center"/>
      <protection locked="0"/>
    </xf>
    <xf numFmtId="169" fontId="20" fillId="0" borderId="0" xfId="2" applyNumberFormat="1" applyFont="1" applyFill="1" applyBorder="1" applyAlignment="1" applyProtection="1">
      <alignment horizontal="center" wrapText="1"/>
    </xf>
    <xf numFmtId="167" fontId="20" fillId="0" borderId="0" xfId="2" applyNumberFormat="1" applyFont="1" applyFill="1" applyBorder="1" applyAlignment="1" applyProtection="1">
      <alignment horizontal="center" wrapText="1"/>
    </xf>
    <xf numFmtId="0" fontId="18" fillId="0" borderId="0" xfId="0" applyNumberFormat="1" applyFont="1" applyFill="1" applyBorder="1" applyAlignment="1">
      <alignment horizontal="left" vertical="distributed" wrapText="1"/>
    </xf>
    <xf numFmtId="0" fontId="22" fillId="0" borderId="0" xfId="0" applyFont="1" applyFill="1" applyBorder="1" applyAlignment="1">
      <alignment horizontal="center" vertical="top"/>
    </xf>
    <xf numFmtId="49" fontId="23" fillId="0" borderId="0" xfId="4" applyNumberFormat="1" applyFont="1" applyBorder="1" applyAlignment="1">
      <alignment horizontal="left" vertical="top"/>
    </xf>
    <xf numFmtId="169" fontId="20" fillId="0" borderId="0" xfId="2" applyNumberFormat="1" applyFont="1" applyFill="1" applyBorder="1" applyAlignment="1" applyProtection="1">
      <alignment horizontal="center"/>
    </xf>
    <xf numFmtId="167" fontId="20" fillId="0" borderId="0" xfId="2" applyNumberFormat="1" applyFont="1" applyFill="1" applyBorder="1" applyAlignment="1" applyProtection="1">
      <alignment horizontal="center"/>
    </xf>
    <xf numFmtId="169" fontId="24" fillId="0" borderId="0" xfId="2" applyNumberFormat="1" applyFont="1" applyFill="1" applyBorder="1" applyAlignment="1" applyProtection="1">
      <alignment horizontal="center"/>
    </xf>
    <xf numFmtId="0" fontId="16" fillId="0" borderId="0" xfId="0" applyFont="1" applyFill="1" applyBorder="1" applyAlignment="1">
      <alignment horizontal="justify" vertical="top" wrapText="1"/>
    </xf>
    <xf numFmtId="4" fontId="18" fillId="0" borderId="0" xfId="0" applyNumberFormat="1" applyFont="1" applyFill="1" applyBorder="1" applyAlignment="1">
      <alignment horizontal="right"/>
    </xf>
    <xf numFmtId="0" fontId="18" fillId="0" borderId="0" xfId="0" applyFont="1" applyFill="1" applyBorder="1" applyAlignment="1">
      <alignment horizontal="justify" vertical="top" wrapText="1"/>
    </xf>
    <xf numFmtId="169" fontId="18" fillId="0" borderId="0" xfId="0" applyNumberFormat="1" applyFont="1" applyFill="1" applyBorder="1" applyAlignment="1">
      <alignment horizontal="center" wrapText="1"/>
    </xf>
    <xf numFmtId="4" fontId="18" fillId="0" borderId="0" xfId="0" applyNumberFormat="1" applyFont="1" applyFill="1" applyBorder="1" applyAlignment="1">
      <alignment horizontal="center"/>
    </xf>
    <xf numFmtId="0" fontId="21" fillId="0" borderId="0" xfId="0" applyFont="1" applyFill="1" applyBorder="1" applyAlignment="1">
      <alignment horizontal="justify" vertical="top"/>
    </xf>
    <xf numFmtId="0" fontId="21" fillId="0" borderId="0" xfId="0" applyFont="1" applyFill="1" applyBorder="1" applyAlignment="1">
      <alignment horizontal="center"/>
    </xf>
    <xf numFmtId="169" fontId="21" fillId="0" borderId="0" xfId="0" applyNumberFormat="1" applyFont="1" applyFill="1" applyBorder="1" applyAlignment="1">
      <alignment horizontal="center"/>
    </xf>
    <xf numFmtId="0" fontId="21" fillId="0" borderId="0" xfId="0" applyNumberFormat="1" applyFont="1" applyFill="1" applyBorder="1" applyAlignment="1">
      <alignment horizontal="center"/>
    </xf>
    <xf numFmtId="0" fontId="16" fillId="0" borderId="0" xfId="0" applyNumberFormat="1" applyFont="1" applyFill="1" applyBorder="1" applyAlignment="1">
      <alignment horizontal="center"/>
    </xf>
    <xf numFmtId="169" fontId="16" fillId="0" borderId="0" xfId="0" applyNumberFormat="1" applyFont="1" applyFill="1" applyBorder="1" applyAlignment="1">
      <alignment horizontal="center"/>
    </xf>
    <xf numFmtId="169" fontId="16" fillId="0" borderId="0" xfId="2" applyNumberFormat="1" applyFont="1" applyFill="1" applyBorder="1" applyAlignment="1" applyProtection="1">
      <alignment horizontal="right" wrapText="1"/>
    </xf>
    <xf numFmtId="0" fontId="21" fillId="0" borderId="0" xfId="0" applyFont="1" applyFill="1" applyBorder="1" applyAlignment="1">
      <alignment horizontal="justify" vertical="top" wrapText="1"/>
    </xf>
    <xf numFmtId="0" fontId="21" fillId="0" borderId="0" xfId="0" applyFont="1" applyFill="1" applyBorder="1" applyAlignment="1">
      <alignment horizontal="center" wrapText="1"/>
    </xf>
    <xf numFmtId="169" fontId="21" fillId="0" borderId="0" xfId="0" applyNumberFormat="1" applyFont="1" applyFill="1" applyBorder="1" applyAlignment="1">
      <alignment horizontal="center" wrapText="1"/>
    </xf>
    <xf numFmtId="4" fontId="21" fillId="0" borderId="0" xfId="0" applyNumberFormat="1" applyFont="1" applyFill="1" applyBorder="1" applyAlignment="1">
      <alignment horizontal="center" wrapText="1"/>
    </xf>
    <xf numFmtId="0" fontId="9" fillId="0" borderId="0" xfId="0" applyFont="1"/>
    <xf numFmtId="0" fontId="18" fillId="0" borderId="0" xfId="0" applyFont="1" applyFill="1" applyBorder="1" applyAlignment="1">
      <alignment horizontal="justify" vertical="top"/>
    </xf>
    <xf numFmtId="0" fontId="18" fillId="0" borderId="0" xfId="8" applyFont="1" applyFill="1" applyBorder="1" applyAlignment="1" applyProtection="1">
      <alignment horizontal="justify" vertical="top"/>
    </xf>
    <xf numFmtId="49" fontId="16" fillId="0" borderId="0" xfId="0" applyNumberFormat="1" applyFont="1" applyFill="1" applyBorder="1" applyAlignment="1">
      <alignment horizontal="justify" vertical="top" wrapText="1"/>
    </xf>
    <xf numFmtId="0" fontId="20" fillId="0" borderId="0" xfId="4" applyFont="1" applyBorder="1" applyAlignment="1">
      <alignment horizontal="center"/>
    </xf>
    <xf numFmtId="0" fontId="2" fillId="0" borderId="0" xfId="4" applyFont="1" applyBorder="1" applyAlignment="1">
      <alignment horizontal="center"/>
    </xf>
    <xf numFmtId="49" fontId="12" fillId="0" borderId="0" xfId="4" applyNumberFormat="1" applyFont="1" applyBorder="1" applyAlignment="1">
      <alignment horizontal="center" vertical="center" wrapText="1"/>
    </xf>
    <xf numFmtId="49" fontId="12" fillId="0" borderId="0" xfId="4" applyNumberFormat="1" applyFont="1" applyBorder="1" applyAlignment="1">
      <alignment horizontal="center" vertical="center"/>
    </xf>
    <xf numFmtId="49" fontId="12" fillId="0" borderId="0" xfId="4" applyNumberFormat="1" applyFont="1" applyBorder="1" applyAlignment="1">
      <alignment horizontal="center" wrapText="1"/>
    </xf>
    <xf numFmtId="3" fontId="12" fillId="0" borderId="0" xfId="4" applyNumberFormat="1" applyFont="1" applyBorder="1" applyAlignment="1" applyProtection="1">
      <alignment horizontal="center" vertical="center"/>
      <protection locked="0"/>
    </xf>
    <xf numFmtId="169" fontId="12" fillId="0" borderId="0" xfId="2" applyNumberFormat="1" applyFont="1" applyFill="1" applyBorder="1" applyAlignment="1" applyProtection="1">
      <alignment horizontal="center" wrapText="1"/>
    </xf>
    <xf numFmtId="167" fontId="12" fillId="0" borderId="0" xfId="2" applyNumberFormat="1" applyFont="1" applyFill="1" applyBorder="1" applyAlignment="1" applyProtection="1">
      <alignment horizontal="center" vertical="center" wrapText="1"/>
    </xf>
    <xf numFmtId="0" fontId="20" fillId="0" borderId="0" xfId="4" applyFont="1" applyBorder="1"/>
    <xf numFmtId="0" fontId="14" fillId="0" borderId="0" xfId="4" applyFont="1" applyBorder="1"/>
    <xf numFmtId="0" fontId="2" fillId="0" borderId="0" xfId="4" applyFont="1" applyBorder="1"/>
    <xf numFmtId="0" fontId="16" fillId="0" borderId="0" xfId="0" applyFont="1" applyFill="1" applyBorder="1" applyAlignment="1">
      <alignment horizontal="left" vertical="top" wrapText="1"/>
    </xf>
    <xf numFmtId="0" fontId="12" fillId="0" borderId="0" xfId="4" applyFont="1" applyBorder="1" applyAlignment="1">
      <alignment horizontal="center"/>
    </xf>
    <xf numFmtId="16" fontId="1" fillId="0" borderId="0" xfId="0" applyNumberFormat="1" applyFont="1" applyBorder="1" applyAlignment="1">
      <alignment horizontal="right"/>
    </xf>
    <xf numFmtId="0" fontId="13" fillId="0" borderId="0" xfId="0" applyFont="1" applyBorder="1"/>
    <xf numFmtId="1" fontId="1" fillId="0" borderId="0" xfId="0" applyNumberFormat="1" applyFont="1" applyBorder="1" applyAlignment="1">
      <alignment horizontal="center"/>
    </xf>
    <xf numFmtId="0" fontId="1" fillId="0" borderId="0" xfId="0" applyFont="1" applyBorder="1"/>
    <xf numFmtId="49" fontId="29" fillId="0" borderId="0" xfId="9" applyNumberFormat="1" applyFont="1" applyFill="1" applyBorder="1" applyAlignment="1" applyProtection="1">
      <alignment horizontal="center" vertical="top"/>
    </xf>
    <xf numFmtId="0" fontId="16" fillId="0" borderId="0" xfId="0" applyFont="1" applyFill="1" applyBorder="1" applyAlignment="1">
      <alignment horizontal="left" wrapText="1"/>
    </xf>
    <xf numFmtId="0" fontId="1" fillId="0" borderId="0" xfId="0" applyFont="1" applyFill="1" applyBorder="1" applyAlignment="1">
      <alignment horizontal="right"/>
    </xf>
    <xf numFmtId="0" fontId="12" fillId="0" borderId="0" xfId="0" applyFont="1" applyFill="1" applyBorder="1" applyAlignment="1">
      <alignment horizontal="left" vertical="top" wrapText="1"/>
    </xf>
    <xf numFmtId="0" fontId="26" fillId="0" borderId="0" xfId="0" applyFont="1" applyFill="1" applyBorder="1" applyAlignment="1">
      <alignment horizontal="justify" vertical="top" wrapText="1"/>
    </xf>
    <xf numFmtId="0" fontId="27" fillId="0" borderId="0" xfId="0" applyFont="1" applyFill="1" applyBorder="1" applyAlignment="1">
      <alignment horizontal="justify" vertical="top" wrapText="1"/>
    </xf>
    <xf numFmtId="0" fontId="26" fillId="0" borderId="0" xfId="0" applyFont="1" applyFill="1" applyBorder="1" applyAlignment="1">
      <alignment horizontal="left" vertical="top" wrapText="1"/>
    </xf>
    <xf numFmtId="0" fontId="20" fillId="0" borderId="0" xfId="4" applyFont="1" applyFill="1" applyBorder="1" applyAlignment="1">
      <alignment horizontal="center"/>
    </xf>
    <xf numFmtId="0" fontId="12" fillId="0" borderId="0" xfId="4" applyFont="1" applyFill="1" applyBorder="1" applyAlignment="1">
      <alignment horizontal="center"/>
    </xf>
    <xf numFmtId="0" fontId="20" fillId="0" borderId="0" xfId="4" applyFont="1" applyFill="1" applyBorder="1"/>
    <xf numFmtId="0" fontId="2" fillId="0" borderId="0" xfId="4" applyFont="1" applyFill="1" applyBorder="1"/>
    <xf numFmtId="0" fontId="13" fillId="0" borderId="0" xfId="0" applyFont="1" applyFill="1" applyBorder="1"/>
    <xf numFmtId="1" fontId="1" fillId="0" borderId="0" xfId="0" applyNumberFormat="1" applyFont="1" applyFill="1" applyBorder="1" applyAlignment="1">
      <alignment horizontal="center"/>
    </xf>
    <xf numFmtId="0" fontId="1" fillId="0" borderId="0" xfId="0" applyFont="1" applyFill="1" applyBorder="1"/>
    <xf numFmtId="0" fontId="27" fillId="0" borderId="0" xfId="0" applyFont="1" applyFill="1" applyBorder="1" applyAlignment="1">
      <alignment horizontal="left" vertical="top" wrapText="1"/>
    </xf>
    <xf numFmtId="0" fontId="12" fillId="0" borderId="0" xfId="0" applyFont="1" applyFill="1" applyBorder="1" applyAlignment="1">
      <alignment horizontal="justify" vertical="top"/>
    </xf>
    <xf numFmtId="0" fontId="16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top"/>
    </xf>
    <xf numFmtId="167" fontId="25" fillId="0" borderId="0" xfId="2" applyNumberFormat="1" applyFont="1" applyFill="1" applyBorder="1" applyAlignment="1" applyProtection="1">
      <alignment horizontal="center"/>
    </xf>
    <xf numFmtId="0" fontId="19" fillId="0" borderId="0" xfId="0" applyFont="1" applyFill="1" applyBorder="1" applyAlignment="1">
      <alignment horizontal="justify" vertical="top" wrapText="1"/>
    </xf>
    <xf numFmtId="0" fontId="16" fillId="0" borderId="0" xfId="0" applyFont="1" applyFill="1" applyBorder="1" applyAlignment="1">
      <alignment horizontal="justify" vertical="top"/>
    </xf>
    <xf numFmtId="0" fontId="16" fillId="0" borderId="0" xfId="0" applyFont="1" applyFill="1" applyBorder="1" applyAlignment="1">
      <alignment horizontal="center"/>
    </xf>
    <xf numFmtId="0" fontId="16" fillId="0" borderId="0" xfId="5" applyFont="1" applyFill="1" applyBorder="1" applyAlignment="1">
      <alignment horizontal="left" vertical="top" wrapText="1"/>
    </xf>
    <xf numFmtId="0" fontId="16" fillId="0" borderId="0" xfId="5" applyFont="1" applyFill="1" applyBorder="1" applyAlignment="1">
      <alignment horizontal="justify" vertical="top" wrapText="1"/>
    </xf>
    <xf numFmtId="49" fontId="16" fillId="0" borderId="0" xfId="5" applyNumberFormat="1" applyFont="1" applyFill="1" applyBorder="1" applyAlignment="1">
      <alignment horizontal="justify" vertical="top" wrapText="1"/>
    </xf>
    <xf numFmtId="0" fontId="28" fillId="0" borderId="0" xfId="0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left" vertical="top" wrapText="1"/>
    </xf>
    <xf numFmtId="0" fontId="3" fillId="0" borderId="0" xfId="4" applyFont="1" applyBorder="1" applyAlignment="1">
      <alignment horizontal="left" vertical="top" wrapText="1"/>
    </xf>
    <xf numFmtId="0" fontId="19" fillId="0" borderId="0" xfId="0" applyFont="1" applyFill="1" applyBorder="1" applyAlignment="1">
      <alignment vertical="top"/>
    </xf>
    <xf numFmtId="0" fontId="19" fillId="0" borderId="0" xfId="0" applyFont="1" applyFill="1" applyBorder="1" applyAlignment="1">
      <alignment horizontal="left" vertical="top" wrapText="1"/>
    </xf>
    <xf numFmtId="49" fontId="18" fillId="0" borderId="0" xfId="0" applyNumberFormat="1" applyFont="1" applyFill="1" applyBorder="1" applyAlignment="1">
      <alignment horizontal="center" wrapText="1"/>
    </xf>
    <xf numFmtId="0" fontId="18" fillId="0" borderId="0" xfId="8" applyFont="1" applyBorder="1" applyAlignment="1">
      <alignment horizontal="justify" vertical="top"/>
    </xf>
    <xf numFmtId="0" fontId="21" fillId="0" borderId="0" xfId="0" applyFont="1" applyFill="1" applyBorder="1" applyAlignment="1">
      <alignment horizontal="left" vertical="top" wrapText="1"/>
    </xf>
    <xf numFmtId="167" fontId="21" fillId="0" borderId="0" xfId="4" applyNumberFormat="1" applyFont="1" applyBorder="1" applyAlignment="1">
      <alignment horizontal="center" wrapText="1"/>
    </xf>
    <xf numFmtId="49" fontId="23" fillId="0" borderId="0" xfId="4" applyNumberFormat="1" applyFont="1" applyBorder="1" applyAlignment="1">
      <alignment horizontal="center"/>
    </xf>
    <xf numFmtId="169" fontId="23" fillId="0" borderId="0" xfId="4" applyNumberFormat="1" applyFont="1" applyBorder="1" applyAlignment="1">
      <alignment horizontal="center"/>
    </xf>
    <xf numFmtId="0" fontId="19" fillId="0" borderId="0" xfId="0" applyFont="1" applyBorder="1" applyAlignment="1">
      <alignment horizontal="justify" vertical="top" wrapText="1"/>
    </xf>
    <xf numFmtId="0" fontId="19" fillId="0" borderId="0" xfId="0" applyFont="1" applyBorder="1" applyAlignment="1">
      <alignment horizontal="center" wrapText="1"/>
    </xf>
    <xf numFmtId="0" fontId="19" fillId="0" borderId="0" xfId="0" applyFont="1" applyFill="1" applyBorder="1" applyAlignment="1">
      <alignment horizontal="center" wrapText="1"/>
    </xf>
    <xf numFmtId="0" fontId="21" fillId="0" borderId="0" xfId="0" applyFont="1" applyFill="1" applyBorder="1" applyAlignment="1">
      <alignment horizontal="center" vertical="center"/>
    </xf>
    <xf numFmtId="0" fontId="12" fillId="0" borderId="0" xfId="4" applyFont="1" applyFill="1" applyBorder="1" applyAlignment="1">
      <alignment wrapText="1"/>
    </xf>
    <xf numFmtId="168" fontId="21" fillId="0" borderId="0" xfId="0" applyNumberFormat="1" applyFont="1" applyFill="1" applyBorder="1" applyAlignment="1">
      <alignment horizontal="center"/>
    </xf>
    <xf numFmtId="169" fontId="20" fillId="0" borderId="0" xfId="4" applyNumberFormat="1" applyFont="1" applyBorder="1"/>
    <xf numFmtId="0" fontId="21" fillId="0" borderId="0" xfId="4" applyFont="1" applyBorder="1" applyAlignment="1">
      <alignment horizontal="left" vertical="center" wrapText="1"/>
    </xf>
    <xf numFmtId="49" fontId="21" fillId="0" borderId="0" xfId="4" applyNumberFormat="1" applyFont="1" applyBorder="1" applyAlignment="1">
      <alignment horizontal="left" vertical="center" wrapText="1"/>
    </xf>
  </cellXfs>
  <cellStyles count="11">
    <cellStyle name="Euro" xfId="1"/>
    <cellStyle name="Euro_BRANKO SIMIC-VRV-MAJ_2005" xfId="2"/>
    <cellStyle name="Normal" xfId="0" builtinId="0"/>
    <cellStyle name="Normal 2 2" xfId="9"/>
    <cellStyle name="Normal 3" xfId="7"/>
    <cellStyle name="Normal 5" xfId="3"/>
    <cellStyle name="Normal 5 2" xfId="6"/>
    <cellStyle name="Normal 6 2" xfId="10"/>
    <cellStyle name="Normal_BRANKO SIMIC-VRV-MAJ_2005" xfId="4"/>
    <cellStyle name="Normal_TROSKOVNIK-revizija2 2 2" xfId="8"/>
    <cellStyle name="Style 1" xfId="5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Button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504825</xdr:colOff>
      <xdr:row>11</xdr:row>
      <xdr:rowOff>9525</xdr:rowOff>
    </xdr:from>
    <xdr:to>
      <xdr:col>5</xdr:col>
      <xdr:colOff>523875</xdr:colOff>
      <xdr:row>20</xdr:row>
      <xdr:rowOff>123825</xdr:rowOff>
    </xdr:to>
    <xdr:pic>
      <xdr:nvPicPr>
        <xdr:cNvPr id="3201" name="Picture 2">
          <a:extLst>
            <a:ext uri="{FF2B5EF4-FFF2-40B4-BE49-F238E27FC236}">
              <a16:creationId xmlns:a16="http://schemas.microsoft.com/office/drawing/2014/main" id="{00000000-0008-0000-0100-000081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71850" y="1790700"/>
          <a:ext cx="1238250" cy="1571625"/>
        </a:xfrm>
        <a:prstGeom prst="rect">
          <a:avLst/>
        </a:prstGeom>
        <a:solidFill>
          <a:srgbClr val="FFFFFF"/>
        </a:solidFill>
        <a:ln w="9525">
          <a:noFill/>
          <a:round/>
          <a:headEnd/>
          <a:tailEnd/>
        </a:ln>
      </xdr:spPr>
    </xdr:pic>
    <xdr:clientData/>
  </xdr:twoCellAnchor>
  <xdr:twoCellAnchor>
    <xdr:from>
      <xdr:col>3</xdr:col>
      <xdr:colOff>581025</xdr:colOff>
      <xdr:row>24</xdr:row>
      <xdr:rowOff>28575</xdr:rowOff>
    </xdr:from>
    <xdr:to>
      <xdr:col>5</xdr:col>
      <xdr:colOff>590550</xdr:colOff>
      <xdr:row>31</xdr:row>
      <xdr:rowOff>9525</xdr:rowOff>
    </xdr:to>
    <xdr:pic>
      <xdr:nvPicPr>
        <xdr:cNvPr id="3202" name="Picture 3">
          <a:extLst>
            <a:ext uri="{FF2B5EF4-FFF2-40B4-BE49-F238E27FC236}">
              <a16:creationId xmlns:a16="http://schemas.microsoft.com/office/drawing/2014/main" id="{00000000-0008-0000-0100-000082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448050" y="3914775"/>
          <a:ext cx="1228725" cy="1114425"/>
        </a:xfrm>
        <a:prstGeom prst="rect">
          <a:avLst/>
        </a:prstGeom>
        <a:solidFill>
          <a:srgbClr val="FFFFFF"/>
        </a:solidFill>
        <a:ln w="9525">
          <a:noFill/>
          <a:round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28575</xdr:colOff>
          <xdr:row>1</xdr:row>
          <xdr:rowOff>133350</xdr:rowOff>
        </xdr:from>
        <xdr:to>
          <xdr:col>10</xdr:col>
          <xdr:colOff>152400</xdr:colOff>
          <xdr:row>3</xdr:row>
          <xdr:rowOff>76200</xdr:rowOff>
        </xdr:to>
        <xdr:sp macro="" textlink="">
          <xdr:nvSpPr>
            <xdr:cNvPr id="3076" name="Button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1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Sakrij PRICE LIST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comments" Target="../comments1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31"/>
  <sheetViews>
    <sheetView tabSelected="1" view="pageBreakPreview" topLeftCell="A58" zoomScale="80" zoomScaleNormal="85" zoomScaleSheetLayoutView="80" zoomScalePageLayoutView="55" workbookViewId="0">
      <selection activeCell="H5" sqref="H5"/>
    </sheetView>
  </sheetViews>
  <sheetFormatPr defaultRowHeight="14.25"/>
  <cols>
    <col min="1" max="1" width="7.28515625" style="14" customWidth="1"/>
    <col min="2" max="2" width="55.5703125" style="53" customWidth="1"/>
    <col min="3" max="3" width="12" style="45" customWidth="1"/>
    <col min="4" max="4" width="8.42578125" style="45" customWidth="1"/>
    <col min="5" max="5" width="14" style="22" customWidth="1"/>
    <col min="6" max="6" width="16.42578125" style="23" customWidth="1"/>
    <col min="7" max="7" width="9" style="53" customWidth="1"/>
    <col min="8" max="8" width="23.7109375" style="55" customWidth="1"/>
    <col min="9" max="11" width="9.140625" style="55"/>
    <col min="12" max="12" width="14.42578125" style="55" customWidth="1"/>
    <col min="13" max="16384" width="9.140625" style="55"/>
  </cols>
  <sheetData>
    <row r="1" spans="1:14" s="46" customFormat="1" ht="11.25" customHeight="1">
      <c r="A1" s="14"/>
      <c r="B1" s="45"/>
      <c r="C1" s="45"/>
      <c r="D1" s="45"/>
      <c r="E1" s="22"/>
      <c r="F1" s="23"/>
      <c r="G1" s="45"/>
    </row>
    <row r="2" spans="1:14" s="54" customFormat="1" ht="33" customHeight="1">
      <c r="A2" s="47" t="s">
        <v>0</v>
      </c>
      <c r="B2" s="48" t="s">
        <v>1</v>
      </c>
      <c r="C2" s="49" t="s">
        <v>102</v>
      </c>
      <c r="D2" s="50" t="s">
        <v>2</v>
      </c>
      <c r="E2" s="51" t="s">
        <v>3</v>
      </c>
      <c r="F2" s="52" t="s">
        <v>4</v>
      </c>
      <c r="G2" s="53"/>
    </row>
    <row r="3" spans="1:14">
      <c r="B3" s="19"/>
      <c r="C3" s="15"/>
      <c r="D3" s="16"/>
      <c r="E3" s="17"/>
      <c r="F3" s="18"/>
    </row>
    <row r="4" spans="1:14">
      <c r="B4" s="56"/>
      <c r="D4" s="57"/>
      <c r="E4" s="24"/>
      <c r="I4" s="58"/>
      <c r="J4" s="59"/>
      <c r="K4" s="60"/>
      <c r="L4" s="60"/>
      <c r="M4" s="60"/>
      <c r="N4" s="61"/>
    </row>
    <row r="5" spans="1:14" ht="128.25">
      <c r="A5" s="14" t="s">
        <v>86</v>
      </c>
      <c r="B5" s="56" t="s">
        <v>177</v>
      </c>
      <c r="D5" s="57"/>
      <c r="E5" s="24"/>
      <c r="I5" s="58"/>
      <c r="J5" s="59"/>
      <c r="K5" s="60"/>
      <c r="L5" s="60"/>
      <c r="M5" s="60"/>
      <c r="N5" s="61"/>
    </row>
    <row r="6" spans="1:14" ht="42.75">
      <c r="B6" s="56" t="s">
        <v>287</v>
      </c>
      <c r="C6" s="56"/>
      <c r="D6" s="56"/>
      <c r="E6" s="56"/>
      <c r="F6" s="56"/>
      <c r="I6" s="58"/>
      <c r="J6" s="59"/>
      <c r="K6" s="60"/>
      <c r="L6" s="60"/>
      <c r="M6" s="60"/>
      <c r="N6" s="61"/>
    </row>
    <row r="7" spans="1:14" ht="409.5">
      <c r="A7" s="62"/>
      <c r="B7" s="56" t="s">
        <v>171</v>
      </c>
      <c r="C7" s="63" t="s">
        <v>101</v>
      </c>
      <c r="D7" s="63">
        <v>1</v>
      </c>
      <c r="E7" s="56"/>
      <c r="F7" s="56"/>
      <c r="I7" s="58"/>
      <c r="J7" s="59"/>
      <c r="K7" s="60"/>
      <c r="L7" s="60"/>
      <c r="M7" s="60"/>
      <c r="N7" s="61"/>
    </row>
    <row r="8" spans="1:14" ht="171">
      <c r="A8" s="62"/>
      <c r="B8" s="56" t="s">
        <v>172</v>
      </c>
      <c r="C8" s="63" t="s">
        <v>101</v>
      </c>
      <c r="D8" s="63">
        <v>1</v>
      </c>
      <c r="E8" s="63"/>
      <c r="F8" s="63"/>
      <c r="I8" s="58"/>
      <c r="J8" s="59"/>
      <c r="K8" s="60"/>
      <c r="L8" s="60"/>
      <c r="M8" s="60"/>
      <c r="N8" s="61"/>
    </row>
    <row r="9" spans="1:14" ht="28.5">
      <c r="A9" s="62"/>
      <c r="B9" s="56" t="s">
        <v>173</v>
      </c>
      <c r="C9" s="63" t="s">
        <v>101</v>
      </c>
      <c r="D9" s="63">
        <v>1</v>
      </c>
      <c r="E9" s="63"/>
      <c r="F9" s="63"/>
      <c r="I9" s="58"/>
      <c r="J9" s="59"/>
      <c r="K9" s="60"/>
      <c r="L9" s="60"/>
      <c r="M9" s="60"/>
      <c r="N9" s="61"/>
    </row>
    <row r="10" spans="1:14" ht="28.5">
      <c r="A10" s="62"/>
      <c r="B10" s="56" t="s">
        <v>174</v>
      </c>
      <c r="C10" s="63" t="s">
        <v>101</v>
      </c>
      <c r="D10" s="63">
        <v>1</v>
      </c>
      <c r="E10" s="63"/>
      <c r="F10" s="63"/>
      <c r="I10" s="58"/>
      <c r="J10" s="59"/>
      <c r="K10" s="60"/>
      <c r="L10" s="60"/>
      <c r="M10" s="60"/>
      <c r="N10" s="61"/>
    </row>
    <row r="11" spans="1:14" ht="28.5">
      <c r="A11" s="62"/>
      <c r="B11" s="56" t="s">
        <v>175</v>
      </c>
      <c r="C11" s="63" t="s">
        <v>101</v>
      </c>
      <c r="D11" s="63">
        <v>1</v>
      </c>
      <c r="E11" s="63"/>
      <c r="F11" s="63"/>
      <c r="I11" s="58"/>
      <c r="J11" s="59"/>
      <c r="K11" s="60"/>
      <c r="L11" s="60"/>
      <c r="M11" s="60"/>
      <c r="N11" s="61"/>
    </row>
    <row r="12" spans="1:14">
      <c r="A12" s="62"/>
      <c r="B12" s="56"/>
      <c r="C12" s="63" t="s">
        <v>176</v>
      </c>
      <c r="D12" s="63">
        <v>6</v>
      </c>
      <c r="F12" s="23">
        <f>E12*D12</f>
        <v>0</v>
      </c>
      <c r="I12" s="58"/>
      <c r="J12" s="59"/>
      <c r="K12" s="60"/>
      <c r="L12" s="60"/>
      <c r="M12" s="60"/>
      <c r="N12" s="61"/>
    </row>
    <row r="13" spans="1:14">
      <c r="B13" s="56"/>
      <c r="C13" s="56"/>
      <c r="D13" s="56"/>
      <c r="E13" s="56"/>
      <c r="F13" s="56"/>
      <c r="I13" s="64"/>
      <c r="J13" s="59"/>
      <c r="K13" s="60"/>
      <c r="L13" s="60"/>
      <c r="M13" s="60"/>
      <c r="N13" s="61"/>
    </row>
    <row r="14" spans="1:14" ht="99.75">
      <c r="A14" s="14" t="s">
        <v>87</v>
      </c>
      <c r="B14" s="44" t="s">
        <v>178</v>
      </c>
      <c r="C14" s="57"/>
      <c r="E14" s="24"/>
      <c r="I14" s="64"/>
      <c r="J14" s="59"/>
      <c r="K14" s="60"/>
      <c r="L14" s="60"/>
      <c r="M14" s="60"/>
      <c r="N14" s="61"/>
    </row>
    <row r="15" spans="1:14">
      <c r="B15" s="44" t="s">
        <v>179</v>
      </c>
      <c r="C15" s="57" t="s">
        <v>93</v>
      </c>
      <c r="D15" s="45">
        <v>85</v>
      </c>
      <c r="E15" s="24"/>
      <c r="F15" s="23">
        <f>D15*E15</f>
        <v>0</v>
      </c>
      <c r="I15" s="64"/>
      <c r="J15" s="59"/>
      <c r="K15" s="60"/>
      <c r="L15" s="60"/>
      <c r="M15" s="60"/>
      <c r="N15" s="61"/>
    </row>
    <row r="16" spans="1:14">
      <c r="B16" s="65"/>
      <c r="I16" s="64"/>
      <c r="J16" s="59"/>
      <c r="K16" s="60"/>
      <c r="L16" s="60"/>
      <c r="M16" s="60"/>
      <c r="N16" s="61"/>
    </row>
    <row r="17" spans="1:14" ht="57">
      <c r="A17" s="14" t="s">
        <v>88</v>
      </c>
      <c r="B17" s="66" t="s">
        <v>121</v>
      </c>
      <c r="C17" s="45" t="s">
        <v>119</v>
      </c>
      <c r="D17" s="45">
        <v>0.5</v>
      </c>
      <c r="F17" s="23">
        <f>D17*E17</f>
        <v>0</v>
      </c>
      <c r="I17" s="64"/>
      <c r="J17" s="59"/>
      <c r="K17" s="60"/>
      <c r="L17" s="60"/>
      <c r="M17" s="60"/>
      <c r="N17" s="61"/>
    </row>
    <row r="18" spans="1:14">
      <c r="B18" s="67"/>
      <c r="D18" s="57"/>
      <c r="E18" s="24"/>
      <c r="I18" s="64"/>
      <c r="J18" s="59"/>
      <c r="K18" s="60"/>
      <c r="L18" s="60"/>
      <c r="M18" s="60"/>
      <c r="N18" s="61"/>
    </row>
    <row r="19" spans="1:14" ht="102" customHeight="1">
      <c r="A19" s="14" t="s">
        <v>104</v>
      </c>
      <c r="B19" s="65" t="s">
        <v>286</v>
      </c>
      <c r="I19" s="64"/>
      <c r="J19" s="59"/>
      <c r="K19" s="60"/>
      <c r="L19" s="60"/>
      <c r="M19" s="60"/>
      <c r="N19" s="61"/>
    </row>
    <row r="20" spans="1:14" ht="28.5">
      <c r="B20" s="68" t="s">
        <v>122</v>
      </c>
      <c r="I20" s="64"/>
      <c r="J20" s="59"/>
      <c r="K20" s="60"/>
      <c r="L20" s="60"/>
      <c r="M20" s="60"/>
      <c r="N20" s="61"/>
    </row>
    <row r="21" spans="1:14">
      <c r="B21" s="44" t="s">
        <v>181</v>
      </c>
      <c r="C21" s="57" t="s">
        <v>93</v>
      </c>
      <c r="D21" s="45">
        <v>85</v>
      </c>
      <c r="F21" s="23">
        <f t="shared" ref="F21" si="0">D21*E21</f>
        <v>0</v>
      </c>
      <c r="I21" s="64"/>
      <c r="J21" s="59"/>
      <c r="K21" s="60"/>
      <c r="L21" s="60"/>
      <c r="M21" s="60"/>
      <c r="N21" s="61"/>
    </row>
    <row r="22" spans="1:14" s="72" customFormat="1">
      <c r="A22" s="14"/>
      <c r="B22" s="67"/>
      <c r="C22" s="69"/>
      <c r="D22" s="70"/>
      <c r="E22" s="24"/>
      <c r="F22" s="23"/>
      <c r="G22" s="71"/>
      <c r="I22" s="64"/>
      <c r="J22" s="73"/>
      <c r="K22" s="74"/>
      <c r="L22" s="74"/>
      <c r="M22" s="74"/>
      <c r="N22" s="75"/>
    </row>
    <row r="23" spans="1:14" ht="42.75">
      <c r="A23" s="14" t="s">
        <v>105</v>
      </c>
      <c r="B23" s="67" t="s">
        <v>120</v>
      </c>
      <c r="C23" s="45" t="s">
        <v>119</v>
      </c>
      <c r="D23" s="45">
        <v>1</v>
      </c>
      <c r="F23" s="23">
        <f t="shared" ref="F23" si="1">D23*E23</f>
        <v>0</v>
      </c>
      <c r="I23" s="64"/>
      <c r="J23" s="59"/>
      <c r="K23" s="60"/>
      <c r="L23" s="60"/>
      <c r="M23" s="60"/>
      <c r="N23" s="61"/>
    </row>
    <row r="24" spans="1:14">
      <c r="B24" s="67"/>
      <c r="I24" s="64"/>
      <c r="J24" s="59"/>
      <c r="K24" s="60"/>
      <c r="L24" s="60"/>
      <c r="M24" s="60"/>
      <c r="N24" s="61"/>
    </row>
    <row r="25" spans="1:14" ht="57">
      <c r="A25" s="14" t="s">
        <v>106</v>
      </c>
      <c r="B25" s="76" t="s">
        <v>123</v>
      </c>
      <c r="I25" s="64"/>
      <c r="J25" s="59"/>
      <c r="K25" s="60"/>
      <c r="L25" s="60"/>
      <c r="M25" s="60"/>
      <c r="N25" s="61"/>
    </row>
    <row r="26" spans="1:14">
      <c r="B26" s="67" t="s">
        <v>182</v>
      </c>
      <c r="C26" s="45" t="s">
        <v>93</v>
      </c>
      <c r="D26" s="45">
        <v>20</v>
      </c>
      <c r="F26" s="23">
        <f>D26*E26</f>
        <v>0</v>
      </c>
      <c r="I26" s="64"/>
      <c r="J26" s="59"/>
      <c r="K26" s="60"/>
      <c r="L26" s="60"/>
      <c r="M26" s="60"/>
      <c r="N26" s="61"/>
    </row>
    <row r="27" spans="1:14">
      <c r="B27" s="67"/>
      <c r="I27" s="64"/>
      <c r="J27" s="59"/>
      <c r="K27" s="60"/>
      <c r="L27" s="60"/>
      <c r="M27" s="60"/>
      <c r="N27" s="61"/>
    </row>
    <row r="28" spans="1:14" ht="57">
      <c r="A28" s="14" t="s">
        <v>112</v>
      </c>
      <c r="B28" s="66" t="s">
        <v>121</v>
      </c>
      <c r="D28" s="57"/>
      <c r="E28" s="24"/>
    </row>
    <row r="29" spans="1:14">
      <c r="B29" s="67"/>
      <c r="C29" s="45" t="s">
        <v>119</v>
      </c>
      <c r="D29" s="45">
        <v>0.5</v>
      </c>
      <c r="F29" s="23">
        <f t="shared" ref="F29" si="2">D29*E29</f>
        <v>0</v>
      </c>
    </row>
    <row r="30" spans="1:14">
      <c r="B30" s="67"/>
    </row>
    <row r="31" spans="1:14" ht="57">
      <c r="A31" s="14" t="s">
        <v>113</v>
      </c>
      <c r="B31" s="66" t="s">
        <v>188</v>
      </c>
    </row>
    <row r="32" spans="1:14">
      <c r="A32" s="14" t="s">
        <v>91</v>
      </c>
      <c r="B32" s="67" t="s">
        <v>192</v>
      </c>
      <c r="C32" s="45" t="s">
        <v>167</v>
      </c>
      <c r="D32" s="45">
        <f>ROUND(30*9.83,0)</f>
        <v>295</v>
      </c>
      <c r="F32" s="23">
        <f>D32*E32</f>
        <v>0</v>
      </c>
    </row>
    <row r="33" spans="1:6">
      <c r="A33" s="14" t="s">
        <v>143</v>
      </c>
      <c r="B33" s="67" t="s">
        <v>193</v>
      </c>
      <c r="C33" s="45" t="s">
        <v>167</v>
      </c>
      <c r="D33" s="45">
        <f>ROUND(10*6.76,0)</f>
        <v>68</v>
      </c>
      <c r="F33" s="23">
        <f t="shared" ref="F33:F35" si="3">D33*E33</f>
        <v>0</v>
      </c>
    </row>
    <row r="34" spans="1:6">
      <c r="A34" s="14" t="s">
        <v>189</v>
      </c>
      <c r="B34" s="67" t="s">
        <v>191</v>
      </c>
      <c r="C34" s="45" t="s">
        <v>167</v>
      </c>
      <c r="D34" s="45">
        <f>ROUND(24*5.24,0)</f>
        <v>126</v>
      </c>
      <c r="F34" s="23">
        <f t="shared" si="3"/>
        <v>0</v>
      </c>
    </row>
    <row r="35" spans="1:6">
      <c r="A35" s="14" t="s">
        <v>190</v>
      </c>
      <c r="B35" s="67" t="s">
        <v>194</v>
      </c>
      <c r="C35" s="45" t="s">
        <v>167</v>
      </c>
      <c r="D35" s="45">
        <f>ROUND(30*4.11,0)</f>
        <v>123</v>
      </c>
      <c r="F35" s="23">
        <f t="shared" si="3"/>
        <v>0</v>
      </c>
    </row>
    <row r="36" spans="1:6">
      <c r="B36" s="67"/>
    </row>
    <row r="37" spans="1:6" ht="99.75">
      <c r="A37" s="14" t="s">
        <v>114</v>
      </c>
      <c r="B37" s="67" t="s">
        <v>195</v>
      </c>
      <c r="D37" s="45">
        <v>0.5</v>
      </c>
      <c r="F37" s="23">
        <f>D37*E37</f>
        <v>0</v>
      </c>
    </row>
    <row r="38" spans="1:6">
      <c r="B38" s="67"/>
    </row>
    <row r="39" spans="1:6" ht="28.5">
      <c r="A39" s="14" t="s">
        <v>115</v>
      </c>
      <c r="B39" s="67" t="s">
        <v>196</v>
      </c>
      <c r="D39" s="57"/>
      <c r="E39" s="24"/>
    </row>
    <row r="40" spans="1:6" ht="16.5">
      <c r="B40" s="67" t="s">
        <v>198</v>
      </c>
      <c r="C40" s="45" t="s">
        <v>197</v>
      </c>
      <c r="D40" s="45">
        <v>25</v>
      </c>
      <c r="F40" s="23">
        <f>D40*E40</f>
        <v>0</v>
      </c>
    </row>
    <row r="41" spans="1:6">
      <c r="B41" s="67"/>
      <c r="D41" s="57"/>
      <c r="E41" s="24"/>
    </row>
    <row r="42" spans="1:6" ht="28.5">
      <c r="A42" s="14" t="s">
        <v>116</v>
      </c>
      <c r="B42" s="67" t="s">
        <v>199</v>
      </c>
      <c r="D42" s="57"/>
      <c r="E42" s="24"/>
    </row>
    <row r="43" spans="1:6" ht="16.5">
      <c r="B43" s="67" t="s">
        <v>198</v>
      </c>
      <c r="C43" s="45" t="s">
        <v>197</v>
      </c>
      <c r="D43" s="45">
        <v>25</v>
      </c>
      <c r="F43" s="23">
        <f>D43*E43</f>
        <v>0</v>
      </c>
    </row>
    <row r="44" spans="1:6">
      <c r="B44" s="67"/>
      <c r="D44" s="57"/>
      <c r="E44" s="24"/>
    </row>
    <row r="45" spans="1:6" ht="102.75" customHeight="1">
      <c r="A45" s="14" t="s">
        <v>117</v>
      </c>
      <c r="B45" s="65" t="s">
        <v>285</v>
      </c>
      <c r="D45" s="57"/>
      <c r="E45" s="24"/>
    </row>
    <row r="46" spans="1:6" ht="28.5">
      <c r="B46" s="68" t="s">
        <v>122</v>
      </c>
      <c r="D46" s="57"/>
      <c r="E46" s="24"/>
    </row>
    <row r="47" spans="1:6">
      <c r="A47" s="14" t="s">
        <v>91</v>
      </c>
      <c r="B47" s="44" t="s">
        <v>201</v>
      </c>
      <c r="C47" s="45" t="s">
        <v>93</v>
      </c>
      <c r="D47" s="45">
        <v>30</v>
      </c>
      <c r="F47" s="23">
        <f t="shared" ref="F47:F49" si="4">D47*E47</f>
        <v>0</v>
      </c>
    </row>
    <row r="48" spans="1:6">
      <c r="A48" s="14" t="s">
        <v>143</v>
      </c>
      <c r="B48" s="67" t="s">
        <v>204</v>
      </c>
      <c r="C48" s="45" t="s">
        <v>93</v>
      </c>
      <c r="D48" s="45">
        <v>10</v>
      </c>
      <c r="F48" s="23">
        <f t="shared" si="4"/>
        <v>0</v>
      </c>
    </row>
    <row r="49" spans="1:7">
      <c r="A49" s="14" t="s">
        <v>189</v>
      </c>
      <c r="B49" s="67" t="s">
        <v>202</v>
      </c>
      <c r="C49" s="45" t="s">
        <v>93</v>
      </c>
      <c r="D49" s="45">
        <v>24</v>
      </c>
      <c r="F49" s="23">
        <f t="shared" si="4"/>
        <v>0</v>
      </c>
    </row>
    <row r="50" spans="1:7">
      <c r="A50" s="14" t="s">
        <v>190</v>
      </c>
      <c r="B50" s="67" t="s">
        <v>203</v>
      </c>
      <c r="C50" s="45" t="s">
        <v>93</v>
      </c>
      <c r="D50" s="45">
        <v>30</v>
      </c>
      <c r="F50" s="23">
        <f t="shared" ref="F50" si="5">D50*E50</f>
        <v>0</v>
      </c>
    </row>
    <row r="51" spans="1:7">
      <c r="B51" s="67"/>
    </row>
    <row r="52" spans="1:7" ht="28.5">
      <c r="A52" s="14" t="s">
        <v>118</v>
      </c>
      <c r="B52" s="67" t="s">
        <v>200</v>
      </c>
      <c r="D52" s="57"/>
      <c r="E52" s="24"/>
    </row>
    <row r="53" spans="1:7" ht="16.5">
      <c r="B53" s="67" t="s">
        <v>198</v>
      </c>
      <c r="C53" s="45" t="s">
        <v>197</v>
      </c>
      <c r="D53" s="45">
        <v>10</v>
      </c>
      <c r="F53" s="23">
        <f>D53*E53</f>
        <v>0</v>
      </c>
    </row>
    <row r="54" spans="1:7">
      <c r="B54" s="67"/>
      <c r="D54" s="57"/>
      <c r="E54" s="24"/>
    </row>
    <row r="55" spans="1:7" ht="42.75">
      <c r="A55" s="14" t="s">
        <v>113</v>
      </c>
      <c r="B55" s="77" t="s">
        <v>108</v>
      </c>
      <c r="C55" s="13"/>
      <c r="D55" s="9"/>
      <c r="E55" s="10"/>
      <c r="F55" s="12"/>
    </row>
    <row r="56" spans="1:7">
      <c r="A56" s="78"/>
      <c r="B56" s="77" t="s">
        <v>183</v>
      </c>
      <c r="C56" s="13" t="s">
        <v>93</v>
      </c>
      <c r="D56" s="9">
        <v>90</v>
      </c>
      <c r="E56" s="10"/>
      <c r="F56" s="12">
        <f t="shared" ref="F56" si="6">D56*E56</f>
        <v>0</v>
      </c>
    </row>
    <row r="57" spans="1:7" s="72" customFormat="1">
      <c r="A57" s="78"/>
      <c r="B57" s="77"/>
      <c r="C57" s="13"/>
      <c r="D57" s="9"/>
      <c r="E57" s="10"/>
      <c r="F57" s="12"/>
      <c r="G57" s="71"/>
    </row>
    <row r="58" spans="1:7">
      <c r="A58" s="79" t="s">
        <v>168</v>
      </c>
      <c r="B58" s="27" t="s">
        <v>144</v>
      </c>
      <c r="C58" s="13"/>
      <c r="D58" s="9"/>
      <c r="E58" s="10"/>
      <c r="F58" s="12"/>
    </row>
    <row r="59" spans="1:7">
      <c r="A59" s="79"/>
      <c r="B59" s="27" t="s">
        <v>184</v>
      </c>
      <c r="C59" s="13"/>
      <c r="D59" s="9"/>
      <c r="E59" s="10"/>
      <c r="F59" s="12"/>
    </row>
    <row r="60" spans="1:7">
      <c r="A60" s="79"/>
      <c r="B60" s="27" t="s">
        <v>185</v>
      </c>
      <c r="C60" s="13"/>
      <c r="D60" s="9"/>
      <c r="E60" s="10"/>
      <c r="F60" s="12"/>
    </row>
    <row r="61" spans="1:7">
      <c r="A61" s="79"/>
      <c r="B61" s="27" t="s">
        <v>187</v>
      </c>
      <c r="C61" s="13"/>
      <c r="D61" s="9"/>
      <c r="E61" s="10"/>
      <c r="F61" s="12"/>
    </row>
    <row r="62" spans="1:7">
      <c r="A62" s="79"/>
      <c r="B62" s="27" t="s">
        <v>186</v>
      </c>
      <c r="C62" s="13"/>
      <c r="D62" s="9"/>
      <c r="E62" s="10"/>
      <c r="F62" s="12"/>
    </row>
    <row r="63" spans="1:7">
      <c r="A63" s="79"/>
      <c r="B63" s="27" t="s">
        <v>145</v>
      </c>
      <c r="C63" s="13"/>
      <c r="D63" s="9"/>
      <c r="E63" s="10"/>
      <c r="F63" s="12"/>
    </row>
    <row r="64" spans="1:7">
      <c r="A64" s="79"/>
      <c r="B64" s="27" t="s">
        <v>146</v>
      </c>
      <c r="C64" s="13"/>
      <c r="D64" s="9"/>
      <c r="E64" s="10"/>
      <c r="F64" s="12"/>
    </row>
    <row r="65" spans="1:6">
      <c r="A65" s="79"/>
      <c r="B65" s="27" t="s">
        <v>147</v>
      </c>
      <c r="C65" s="13"/>
      <c r="D65" s="9"/>
      <c r="E65" s="10"/>
      <c r="F65" s="12"/>
    </row>
    <row r="66" spans="1:6">
      <c r="A66" s="79"/>
      <c r="B66" s="27" t="s">
        <v>148</v>
      </c>
      <c r="C66" s="13"/>
      <c r="D66" s="9"/>
      <c r="E66" s="10"/>
      <c r="F66" s="12"/>
    </row>
    <row r="67" spans="1:6">
      <c r="A67" s="79"/>
      <c r="B67" s="27" t="s">
        <v>149</v>
      </c>
      <c r="C67" s="13"/>
      <c r="D67" s="9"/>
      <c r="E67" s="10"/>
      <c r="F67" s="12"/>
    </row>
    <row r="68" spans="1:6">
      <c r="A68" s="79"/>
      <c r="B68" s="27" t="s">
        <v>150</v>
      </c>
      <c r="C68" s="13"/>
      <c r="D68" s="9"/>
      <c r="E68" s="10"/>
      <c r="F68" s="12"/>
    </row>
    <row r="69" spans="1:6">
      <c r="A69" s="79"/>
      <c r="B69" s="27" t="s">
        <v>151</v>
      </c>
      <c r="C69" s="13"/>
      <c r="D69" s="9"/>
      <c r="E69" s="10"/>
      <c r="F69" s="12"/>
    </row>
    <row r="70" spans="1:6">
      <c r="A70" s="79"/>
      <c r="B70" s="27" t="s">
        <v>152</v>
      </c>
      <c r="C70" s="13"/>
      <c r="D70" s="9"/>
      <c r="E70" s="10"/>
      <c r="F70" s="12"/>
    </row>
    <row r="71" spans="1:6">
      <c r="A71" s="79"/>
      <c r="B71" s="27" t="s">
        <v>153</v>
      </c>
      <c r="C71" s="13"/>
      <c r="D71" s="9"/>
      <c r="E71" s="10"/>
      <c r="F71" s="12"/>
    </row>
    <row r="72" spans="1:6">
      <c r="A72" s="79"/>
      <c r="B72" s="27" t="s">
        <v>154</v>
      </c>
      <c r="C72" s="13"/>
      <c r="D72" s="9"/>
      <c r="E72" s="10"/>
      <c r="F72" s="12"/>
    </row>
    <row r="73" spans="1:6">
      <c r="A73" s="79"/>
      <c r="B73" s="27" t="s">
        <v>155</v>
      </c>
      <c r="C73" s="13"/>
      <c r="D73" s="9"/>
      <c r="E73" s="10"/>
      <c r="F73" s="12"/>
    </row>
    <row r="74" spans="1:6">
      <c r="A74" s="79"/>
      <c r="B74" s="27" t="s">
        <v>156</v>
      </c>
      <c r="C74" s="13"/>
      <c r="D74" s="9"/>
      <c r="E74" s="10"/>
      <c r="F74" s="12"/>
    </row>
    <row r="75" spans="1:6">
      <c r="A75" s="79"/>
      <c r="B75" s="27" t="s">
        <v>169</v>
      </c>
      <c r="C75" s="13"/>
      <c r="D75" s="9"/>
      <c r="E75" s="10"/>
      <c r="F75" s="12"/>
    </row>
    <row r="76" spans="1:6">
      <c r="A76" s="79"/>
      <c r="B76" s="27" t="s">
        <v>157</v>
      </c>
      <c r="C76" s="13"/>
      <c r="D76" s="9"/>
      <c r="E76" s="10"/>
      <c r="F76" s="12"/>
    </row>
    <row r="77" spans="1:6">
      <c r="A77" s="79"/>
      <c r="B77" s="27" t="s">
        <v>158</v>
      </c>
      <c r="C77" s="13"/>
      <c r="D77" s="9"/>
      <c r="E77" s="10"/>
      <c r="F77" s="12"/>
    </row>
    <row r="78" spans="1:6">
      <c r="A78" s="79"/>
      <c r="B78" s="27" t="s">
        <v>159</v>
      </c>
      <c r="C78" s="13"/>
      <c r="D78" s="9"/>
      <c r="E78" s="10"/>
      <c r="F78" s="12"/>
    </row>
    <row r="79" spans="1:6">
      <c r="A79" s="79"/>
      <c r="B79" s="27" t="s">
        <v>160</v>
      </c>
      <c r="C79" s="13"/>
      <c r="D79" s="9"/>
      <c r="E79" s="10"/>
      <c r="F79" s="12"/>
    </row>
    <row r="80" spans="1:6">
      <c r="A80" s="79"/>
      <c r="B80" s="27" t="s">
        <v>161</v>
      </c>
      <c r="C80" s="13"/>
      <c r="D80" s="9"/>
      <c r="E80" s="10"/>
      <c r="F80" s="12"/>
    </row>
    <row r="81" spans="1:6" ht="13.5" customHeight="1">
      <c r="A81" s="79"/>
      <c r="B81" s="27" t="s">
        <v>162</v>
      </c>
      <c r="C81" s="13"/>
      <c r="D81" s="9"/>
      <c r="E81" s="10"/>
      <c r="F81" s="12"/>
    </row>
    <row r="82" spans="1:6">
      <c r="A82" s="79"/>
      <c r="B82" s="27" t="s">
        <v>163</v>
      </c>
      <c r="C82" s="13"/>
      <c r="D82" s="9"/>
      <c r="E82" s="10"/>
      <c r="F82" s="12"/>
    </row>
    <row r="83" spans="1:6">
      <c r="A83" s="79"/>
      <c r="B83" s="27" t="s">
        <v>164</v>
      </c>
      <c r="C83" s="13"/>
      <c r="D83" s="9"/>
      <c r="E83" s="10"/>
      <c r="F83" s="12"/>
    </row>
    <row r="84" spans="1:6">
      <c r="A84" s="79"/>
      <c r="B84" s="27" t="s">
        <v>165</v>
      </c>
      <c r="C84" s="13"/>
      <c r="D84" s="9"/>
      <c r="E84" s="10"/>
      <c r="F84" s="12"/>
    </row>
    <row r="85" spans="1:6" ht="14.25" customHeight="1">
      <c r="A85" s="79"/>
      <c r="B85" s="27" t="s">
        <v>170</v>
      </c>
      <c r="C85" s="13"/>
      <c r="D85" s="9"/>
      <c r="E85" s="10"/>
      <c r="F85" s="12"/>
    </row>
    <row r="86" spans="1:6" ht="16.5" customHeight="1">
      <c r="A86" s="79"/>
      <c r="B86" s="27" t="s">
        <v>166</v>
      </c>
      <c r="C86" s="13" t="s">
        <v>167</v>
      </c>
      <c r="D86" s="9">
        <v>450</v>
      </c>
      <c r="E86" s="10"/>
      <c r="F86" s="12">
        <f t="shared" ref="F86" si="7">D86*E86</f>
        <v>0</v>
      </c>
    </row>
    <row r="87" spans="1:6" ht="14.25" customHeight="1">
      <c r="A87" s="78"/>
      <c r="B87" s="77"/>
      <c r="C87" s="13"/>
      <c r="D87" s="9"/>
      <c r="E87" s="10"/>
      <c r="F87" s="12"/>
    </row>
    <row r="88" spans="1:6" ht="24.75" customHeight="1">
      <c r="B88" s="105" t="s">
        <v>124</v>
      </c>
      <c r="C88" s="105"/>
      <c r="D88" s="105"/>
      <c r="E88" s="105"/>
      <c r="F88" s="80">
        <f>SUM(F4:F87)</f>
        <v>0</v>
      </c>
    </row>
    <row r="89" spans="1:6" ht="14.25" customHeight="1">
      <c r="B89" s="81"/>
      <c r="C89" s="57"/>
      <c r="E89" s="24"/>
    </row>
    <row r="90" spans="1:6" ht="12" customHeight="1">
      <c r="A90" s="20" t="s">
        <v>82</v>
      </c>
      <c r="B90" s="21" t="s">
        <v>205</v>
      </c>
      <c r="E90" s="17"/>
      <c r="F90" s="18"/>
    </row>
    <row r="91" spans="1:6" ht="14.25" customHeight="1">
      <c r="B91" s="21"/>
      <c r="E91" s="17"/>
      <c r="F91" s="18"/>
    </row>
    <row r="92" spans="1:6" ht="85.5">
      <c r="A92" s="14" t="s">
        <v>83</v>
      </c>
      <c r="B92" s="25" t="s">
        <v>206</v>
      </c>
      <c r="E92" s="17"/>
      <c r="F92" s="18"/>
    </row>
    <row r="93" spans="1:6">
      <c r="B93" s="44" t="s">
        <v>227</v>
      </c>
      <c r="E93" s="17"/>
      <c r="F93" s="18"/>
    </row>
    <row r="94" spans="1:6">
      <c r="B94" s="44" t="s">
        <v>207</v>
      </c>
      <c r="E94" s="17"/>
      <c r="F94" s="18"/>
    </row>
    <row r="95" spans="1:6">
      <c r="B95" s="44" t="s">
        <v>208</v>
      </c>
      <c r="E95" s="17"/>
      <c r="F95" s="18"/>
    </row>
    <row r="96" spans="1:6">
      <c r="B96" s="44" t="s">
        <v>209</v>
      </c>
      <c r="E96" s="17"/>
      <c r="F96" s="18"/>
    </row>
    <row r="97" spans="2:6">
      <c r="B97" s="44" t="s">
        <v>210</v>
      </c>
      <c r="E97" s="17"/>
      <c r="F97" s="18"/>
    </row>
    <row r="98" spans="2:6">
      <c r="B98" s="44" t="s">
        <v>211</v>
      </c>
      <c r="E98" s="17"/>
      <c r="F98" s="18"/>
    </row>
    <row r="99" spans="2:6">
      <c r="B99" s="44" t="s">
        <v>212</v>
      </c>
      <c r="E99" s="17"/>
      <c r="F99" s="18"/>
    </row>
    <row r="100" spans="2:6">
      <c r="B100" s="44" t="s">
        <v>213</v>
      </c>
      <c r="E100" s="17"/>
      <c r="F100" s="18"/>
    </row>
    <row r="101" spans="2:6">
      <c r="B101" s="44" t="s">
        <v>228</v>
      </c>
      <c r="E101" s="17"/>
      <c r="F101" s="18"/>
    </row>
    <row r="102" spans="2:6">
      <c r="B102" s="44" t="s">
        <v>229</v>
      </c>
      <c r="E102" s="17"/>
      <c r="F102" s="18"/>
    </row>
    <row r="103" spans="2:6">
      <c r="B103" s="44" t="s">
        <v>214</v>
      </c>
      <c r="E103" s="17"/>
      <c r="F103" s="18"/>
    </row>
    <row r="104" spans="2:6">
      <c r="B104" s="44" t="s">
        <v>215</v>
      </c>
      <c r="E104" s="17"/>
      <c r="F104" s="18"/>
    </row>
    <row r="105" spans="2:6">
      <c r="B105" s="44" t="s">
        <v>216</v>
      </c>
      <c r="E105" s="17"/>
      <c r="F105" s="18"/>
    </row>
    <row r="106" spans="2:6">
      <c r="B106" s="44" t="s">
        <v>230</v>
      </c>
      <c r="E106" s="17"/>
      <c r="F106" s="18"/>
    </row>
    <row r="107" spans="2:6" ht="28.5">
      <c r="B107" s="44" t="s">
        <v>217</v>
      </c>
      <c r="E107" s="17"/>
      <c r="F107" s="18"/>
    </row>
    <row r="108" spans="2:6">
      <c r="B108" s="44" t="s">
        <v>218</v>
      </c>
      <c r="E108" s="17"/>
      <c r="F108" s="18"/>
    </row>
    <row r="109" spans="2:6">
      <c r="B109" s="44" t="s">
        <v>219</v>
      </c>
      <c r="E109" s="17"/>
      <c r="F109" s="18"/>
    </row>
    <row r="110" spans="2:6">
      <c r="B110" s="44" t="s">
        <v>231</v>
      </c>
      <c r="E110" s="17"/>
      <c r="F110" s="18"/>
    </row>
    <row r="111" spans="2:6">
      <c r="B111" s="44" t="s">
        <v>220</v>
      </c>
      <c r="E111" s="17"/>
      <c r="F111" s="18"/>
    </row>
    <row r="112" spans="2:6">
      <c r="B112" s="44" t="s">
        <v>221</v>
      </c>
      <c r="E112" s="17"/>
      <c r="F112" s="18"/>
    </row>
    <row r="113" spans="1:6">
      <c r="B113" s="44" t="s">
        <v>222</v>
      </c>
      <c r="E113" s="17"/>
      <c r="F113" s="18"/>
    </row>
    <row r="114" spans="1:6">
      <c r="B114" s="44" t="s">
        <v>223</v>
      </c>
      <c r="E114" s="17"/>
      <c r="F114" s="18"/>
    </row>
    <row r="115" spans="1:6">
      <c r="B115" s="44" t="s">
        <v>224</v>
      </c>
      <c r="E115" s="17"/>
      <c r="F115" s="18"/>
    </row>
    <row r="116" spans="1:6">
      <c r="B116" s="44" t="s">
        <v>225</v>
      </c>
      <c r="E116" s="17"/>
      <c r="F116" s="18"/>
    </row>
    <row r="117" spans="1:6">
      <c r="B117" s="44" t="s">
        <v>226</v>
      </c>
      <c r="E117" s="17"/>
      <c r="F117" s="18"/>
    </row>
    <row r="118" spans="1:6">
      <c r="B118" s="44" t="s">
        <v>284</v>
      </c>
      <c r="C118" s="45" t="s">
        <v>119</v>
      </c>
      <c r="D118" s="45">
        <v>4</v>
      </c>
      <c r="E118" s="17"/>
      <c r="F118" s="12">
        <f t="shared" ref="F118" si="8">D118*E118</f>
        <v>0</v>
      </c>
    </row>
    <row r="119" spans="1:6">
      <c r="B119" s="25"/>
      <c r="E119" s="17"/>
      <c r="F119" s="18"/>
    </row>
    <row r="120" spans="1:6">
      <c r="A120" s="14" t="s">
        <v>240</v>
      </c>
      <c r="B120" s="25" t="s">
        <v>232</v>
      </c>
      <c r="E120" s="17"/>
      <c r="F120" s="18"/>
    </row>
    <row r="121" spans="1:6">
      <c r="B121" s="25" t="s">
        <v>233</v>
      </c>
      <c r="E121" s="17"/>
      <c r="F121" s="18"/>
    </row>
    <row r="122" spans="1:6">
      <c r="B122" s="25" t="s">
        <v>234</v>
      </c>
      <c r="E122" s="17"/>
      <c r="F122" s="18"/>
    </row>
    <row r="123" spans="1:6" ht="14.25" customHeight="1">
      <c r="A123" s="78"/>
      <c r="B123" s="82" t="s">
        <v>235</v>
      </c>
      <c r="C123" s="83"/>
      <c r="D123" s="34"/>
      <c r="E123" s="35"/>
      <c r="F123" s="36"/>
    </row>
    <row r="124" spans="1:6" ht="14.25" customHeight="1">
      <c r="A124" s="78"/>
      <c r="B124" s="82" t="s">
        <v>236</v>
      </c>
      <c r="C124" s="83"/>
      <c r="D124" s="34"/>
      <c r="E124" s="35"/>
      <c r="F124" s="36"/>
    </row>
    <row r="125" spans="1:6" ht="14.25" customHeight="1">
      <c r="A125" s="78"/>
      <c r="B125" s="82" t="s">
        <v>237</v>
      </c>
      <c r="C125" s="83"/>
      <c r="D125" s="34"/>
      <c r="E125" s="35"/>
      <c r="F125" s="36"/>
    </row>
    <row r="126" spans="1:6" ht="15" customHeight="1">
      <c r="A126" s="78"/>
      <c r="B126" s="82" t="s">
        <v>238</v>
      </c>
      <c r="C126" s="83"/>
      <c r="D126" s="34"/>
      <c r="E126" s="35"/>
      <c r="F126" s="36"/>
    </row>
    <row r="127" spans="1:6" ht="14.25" customHeight="1">
      <c r="A127" s="79"/>
      <c r="B127" s="84" t="s">
        <v>239</v>
      </c>
      <c r="C127" s="45" t="s">
        <v>141</v>
      </c>
      <c r="D127" s="45">
        <v>4</v>
      </c>
      <c r="E127" s="17"/>
      <c r="F127" s="12">
        <f t="shared" ref="F127" si="9">D127*E127</f>
        <v>0</v>
      </c>
    </row>
    <row r="128" spans="1:6" ht="14.25" customHeight="1">
      <c r="A128" s="79"/>
      <c r="B128" s="85"/>
      <c r="C128" s="83"/>
      <c r="D128" s="34"/>
      <c r="E128" s="35"/>
      <c r="F128" s="36"/>
    </row>
    <row r="129" spans="1:11" ht="14.25" customHeight="1">
      <c r="A129" s="14" t="s">
        <v>252</v>
      </c>
      <c r="B129" s="86" t="s">
        <v>241</v>
      </c>
      <c r="C129" s="83"/>
      <c r="D129" s="34"/>
      <c r="E129" s="35"/>
      <c r="F129" s="36"/>
    </row>
    <row r="130" spans="1:11" ht="14.25" customHeight="1">
      <c r="A130" s="79"/>
      <c r="B130" s="86" t="s">
        <v>242</v>
      </c>
      <c r="C130" s="83"/>
      <c r="D130" s="34"/>
      <c r="E130" s="35"/>
      <c r="F130" s="36"/>
    </row>
    <row r="131" spans="1:11" ht="14.25" customHeight="1">
      <c r="A131" s="79"/>
      <c r="B131" s="86" t="s">
        <v>243</v>
      </c>
      <c r="C131" s="83"/>
      <c r="D131" s="34"/>
      <c r="E131" s="35"/>
      <c r="F131" s="36"/>
    </row>
    <row r="132" spans="1:11" ht="14.25" customHeight="1">
      <c r="A132" s="79"/>
      <c r="B132" s="86" t="s">
        <v>244</v>
      </c>
      <c r="C132" s="83"/>
      <c r="D132" s="34"/>
      <c r="E132" s="35"/>
      <c r="F132" s="36"/>
    </row>
    <row r="133" spans="1:11" ht="28.5">
      <c r="A133" s="79"/>
      <c r="B133" s="86" t="s">
        <v>245</v>
      </c>
      <c r="C133" s="83"/>
      <c r="D133" s="34"/>
      <c r="E133" s="35"/>
      <c r="F133" s="36"/>
    </row>
    <row r="134" spans="1:11">
      <c r="A134" s="79"/>
      <c r="B134" s="86" t="s">
        <v>246</v>
      </c>
      <c r="C134" s="83"/>
      <c r="D134" s="34"/>
      <c r="E134" s="35"/>
      <c r="F134" s="36"/>
    </row>
    <row r="135" spans="1:11" ht="28.5">
      <c r="A135" s="79"/>
      <c r="B135" s="86" t="s">
        <v>247</v>
      </c>
      <c r="C135" s="83"/>
      <c r="D135" s="34"/>
      <c r="E135" s="35"/>
      <c r="F135" s="36"/>
    </row>
    <row r="136" spans="1:11" ht="28.5">
      <c r="A136" s="79"/>
      <c r="B136" s="86" t="s">
        <v>248</v>
      </c>
      <c r="C136" s="83"/>
      <c r="D136" s="34"/>
      <c r="E136" s="35"/>
      <c r="F136" s="36"/>
    </row>
    <row r="137" spans="1:11" ht="28.5">
      <c r="A137" s="79"/>
      <c r="B137" s="86" t="s">
        <v>249</v>
      </c>
      <c r="C137" s="83"/>
      <c r="D137" s="34"/>
      <c r="E137" s="35"/>
      <c r="F137" s="36"/>
    </row>
    <row r="138" spans="1:11" ht="14.25" customHeight="1">
      <c r="A138" s="79"/>
      <c r="B138" s="86" t="s">
        <v>250</v>
      </c>
      <c r="C138" s="83"/>
      <c r="D138" s="34"/>
      <c r="E138" s="35"/>
      <c r="F138" s="36"/>
    </row>
    <row r="139" spans="1:11" ht="28.5">
      <c r="A139" s="79"/>
      <c r="B139" s="86" t="s">
        <v>251</v>
      </c>
      <c r="C139" s="45" t="s">
        <v>141</v>
      </c>
      <c r="D139" s="45">
        <v>2</v>
      </c>
      <c r="E139" s="17"/>
      <c r="F139" s="12">
        <f t="shared" ref="F139" si="10">D139*E139</f>
        <v>0</v>
      </c>
    </row>
    <row r="140" spans="1:11" ht="14.25" customHeight="1">
      <c r="A140" s="79"/>
      <c r="B140" s="86"/>
      <c r="C140" s="83"/>
      <c r="D140" s="34"/>
      <c r="E140" s="35"/>
      <c r="F140" s="36"/>
    </row>
    <row r="141" spans="1:11" ht="42.75">
      <c r="A141" s="87" t="s">
        <v>84</v>
      </c>
      <c r="B141" s="88" t="s">
        <v>142</v>
      </c>
      <c r="C141" s="8"/>
      <c r="D141" s="9"/>
      <c r="E141" s="10"/>
      <c r="F141" s="11"/>
      <c r="H141" s="89"/>
      <c r="I141" s="46"/>
      <c r="J141" s="5"/>
      <c r="K141" s="1"/>
    </row>
    <row r="142" spans="1:11">
      <c r="A142" s="78" t="s">
        <v>91</v>
      </c>
      <c r="B142" s="90" t="s">
        <v>253</v>
      </c>
      <c r="C142" s="8" t="s">
        <v>93</v>
      </c>
      <c r="D142" s="9">
        <v>50</v>
      </c>
      <c r="E142" s="10"/>
      <c r="F142" s="12">
        <f t="shared" ref="F142:F143" si="11">D142*E142</f>
        <v>0</v>
      </c>
      <c r="H142" s="89"/>
      <c r="I142" s="46"/>
      <c r="J142" s="5"/>
      <c r="K142" s="1"/>
    </row>
    <row r="143" spans="1:11">
      <c r="A143" s="78" t="s">
        <v>143</v>
      </c>
      <c r="B143" s="90" t="s">
        <v>254</v>
      </c>
      <c r="C143" s="8" t="s">
        <v>93</v>
      </c>
      <c r="D143" s="9">
        <v>50</v>
      </c>
      <c r="E143" s="10"/>
      <c r="F143" s="12">
        <f t="shared" si="11"/>
        <v>0</v>
      </c>
      <c r="H143" s="89"/>
      <c r="I143" s="46"/>
      <c r="J143" s="5"/>
      <c r="K143" s="1"/>
    </row>
    <row r="144" spans="1:11">
      <c r="A144" s="78"/>
      <c r="B144" s="42"/>
      <c r="C144" s="8"/>
      <c r="D144" s="9"/>
      <c r="E144" s="10"/>
      <c r="F144" s="12"/>
      <c r="H144" s="89"/>
      <c r="I144" s="46"/>
      <c r="J144" s="5"/>
      <c r="K144" s="1"/>
    </row>
    <row r="145" spans="1:11" ht="99.75" customHeight="1">
      <c r="A145" s="78" t="s">
        <v>258</v>
      </c>
      <c r="B145" s="65" t="s">
        <v>180</v>
      </c>
      <c r="C145" s="8"/>
      <c r="D145" s="9"/>
      <c r="E145" s="10"/>
      <c r="F145" s="12"/>
      <c r="H145" s="89"/>
      <c r="I145" s="46"/>
      <c r="J145" s="5"/>
      <c r="K145" s="1"/>
    </row>
    <row r="146" spans="1:11" ht="28.5">
      <c r="A146" s="78" t="s">
        <v>91</v>
      </c>
      <c r="B146" s="68" t="s">
        <v>257</v>
      </c>
      <c r="C146" s="13" t="s">
        <v>93</v>
      </c>
      <c r="D146" s="9">
        <v>10</v>
      </c>
      <c r="E146" s="10"/>
      <c r="F146" s="12">
        <f t="shared" ref="F146:F147" si="12">D146*E146</f>
        <v>0</v>
      </c>
      <c r="H146" s="89"/>
      <c r="I146" s="46"/>
      <c r="J146" s="5"/>
      <c r="K146" s="1"/>
    </row>
    <row r="147" spans="1:11">
      <c r="A147" s="78" t="s">
        <v>143</v>
      </c>
      <c r="B147" s="90" t="s">
        <v>255</v>
      </c>
      <c r="C147" s="13" t="s">
        <v>93</v>
      </c>
      <c r="D147" s="9">
        <v>50</v>
      </c>
      <c r="E147" s="10"/>
      <c r="F147" s="12">
        <f t="shared" si="12"/>
        <v>0</v>
      </c>
      <c r="H147" s="89"/>
      <c r="I147" s="46"/>
      <c r="J147" s="5"/>
      <c r="K147" s="1"/>
    </row>
    <row r="148" spans="1:11">
      <c r="A148" s="78" t="s">
        <v>189</v>
      </c>
      <c r="B148" s="90" t="s">
        <v>256</v>
      </c>
      <c r="C148" s="13" t="s">
        <v>93</v>
      </c>
      <c r="D148" s="9">
        <v>50</v>
      </c>
      <c r="E148" s="10"/>
      <c r="F148" s="12">
        <f t="shared" ref="F148" si="13">D148*E148</f>
        <v>0</v>
      </c>
      <c r="H148" s="89"/>
      <c r="I148" s="46"/>
      <c r="J148" s="5"/>
      <c r="K148" s="1"/>
    </row>
    <row r="149" spans="1:11">
      <c r="A149" s="78"/>
      <c r="B149" s="91"/>
      <c r="C149" s="13"/>
      <c r="D149" s="9"/>
      <c r="E149" s="10"/>
      <c r="F149" s="12"/>
      <c r="H149" s="89"/>
      <c r="I149" s="46"/>
      <c r="J149" s="5"/>
      <c r="K149" s="1"/>
    </row>
    <row r="150" spans="1:11" s="7" customFormat="1" ht="57">
      <c r="A150" s="78" t="s">
        <v>259</v>
      </c>
      <c r="B150" s="76" t="s">
        <v>123</v>
      </c>
      <c r="C150" s="92"/>
      <c r="D150" s="13"/>
      <c r="E150" s="10"/>
      <c r="F150" s="11"/>
      <c r="G150" s="26"/>
    </row>
    <row r="151" spans="1:11" s="7" customFormat="1">
      <c r="A151" s="78"/>
      <c r="B151" s="67" t="s">
        <v>182</v>
      </c>
      <c r="C151" s="13" t="s">
        <v>93</v>
      </c>
      <c r="D151" s="9">
        <v>20</v>
      </c>
      <c r="E151" s="10"/>
      <c r="F151" s="12">
        <f>D151*E151</f>
        <v>0</v>
      </c>
      <c r="G151" s="26"/>
      <c r="H151" s="6"/>
    </row>
    <row r="152" spans="1:11">
      <c r="B152" s="66"/>
      <c r="D152" s="57"/>
      <c r="E152" s="24"/>
    </row>
    <row r="153" spans="1:11" ht="57">
      <c r="A153" s="14" t="s">
        <v>260</v>
      </c>
      <c r="B153" s="66" t="s">
        <v>121</v>
      </c>
      <c r="D153" s="57"/>
      <c r="E153" s="24"/>
    </row>
    <row r="154" spans="1:11">
      <c r="B154" s="67"/>
      <c r="C154" s="45" t="s">
        <v>119</v>
      </c>
      <c r="D154" s="45">
        <v>0.5</v>
      </c>
      <c r="F154" s="23">
        <f t="shared" ref="F154" si="14">D154*E154</f>
        <v>0</v>
      </c>
    </row>
    <row r="155" spans="1:11">
      <c r="B155" s="67"/>
    </row>
    <row r="156" spans="1:11" ht="42.75">
      <c r="A156" s="14" t="s">
        <v>261</v>
      </c>
      <c r="B156" s="67" t="s">
        <v>267</v>
      </c>
    </row>
    <row r="157" spans="1:11">
      <c r="B157" s="67" t="s">
        <v>269</v>
      </c>
    </row>
    <row r="158" spans="1:11">
      <c r="B158" s="67" t="s">
        <v>268</v>
      </c>
    </row>
    <row r="159" spans="1:11">
      <c r="A159" s="14" t="s">
        <v>91</v>
      </c>
      <c r="B159" s="67" t="s">
        <v>264</v>
      </c>
      <c r="C159" s="45" t="s">
        <v>141</v>
      </c>
      <c r="D159" s="45">
        <v>1</v>
      </c>
      <c r="F159" s="23">
        <f>D159*E159</f>
        <v>0</v>
      </c>
    </row>
    <row r="160" spans="1:11">
      <c r="B160" s="67"/>
    </row>
    <row r="161" spans="1:6" ht="42.75">
      <c r="A161" s="14" t="s">
        <v>265</v>
      </c>
      <c r="B161" s="67" t="s">
        <v>266</v>
      </c>
    </row>
    <row r="162" spans="1:6">
      <c r="B162" s="67" t="s">
        <v>269</v>
      </c>
    </row>
    <row r="163" spans="1:6">
      <c r="B163" s="67" t="s">
        <v>270</v>
      </c>
    </row>
    <row r="164" spans="1:6">
      <c r="A164" s="14" t="s">
        <v>91</v>
      </c>
      <c r="B164" s="67" t="s">
        <v>264</v>
      </c>
      <c r="C164" s="45" t="s">
        <v>141</v>
      </c>
      <c r="D164" s="45">
        <v>3</v>
      </c>
      <c r="F164" s="23">
        <f>D164*E164</f>
        <v>0</v>
      </c>
    </row>
    <row r="165" spans="1:6">
      <c r="B165" s="67"/>
    </row>
    <row r="166" spans="1:6" ht="28.5">
      <c r="A166" s="14" t="s">
        <v>271</v>
      </c>
      <c r="B166" s="67" t="s">
        <v>272</v>
      </c>
    </row>
    <row r="167" spans="1:6">
      <c r="B167" s="67" t="s">
        <v>275</v>
      </c>
    </row>
    <row r="168" spans="1:6">
      <c r="B168" s="67" t="s">
        <v>274</v>
      </c>
    </row>
    <row r="169" spans="1:6">
      <c r="B169" s="67" t="s">
        <v>273</v>
      </c>
      <c r="C169" s="45" t="s">
        <v>141</v>
      </c>
      <c r="D169" s="45">
        <v>1</v>
      </c>
      <c r="F169" s="23">
        <f>D169*E169</f>
        <v>0</v>
      </c>
    </row>
    <row r="170" spans="1:6">
      <c r="B170" s="67"/>
    </row>
    <row r="171" spans="1:6">
      <c r="A171" s="14" t="s">
        <v>276</v>
      </c>
      <c r="B171" s="67" t="s">
        <v>277</v>
      </c>
    </row>
    <row r="172" spans="1:6">
      <c r="A172" s="14" t="s">
        <v>278</v>
      </c>
      <c r="B172" s="67" t="s">
        <v>279</v>
      </c>
      <c r="C172" s="45" t="s">
        <v>141</v>
      </c>
      <c r="D172" s="45">
        <v>12</v>
      </c>
      <c r="F172" s="23">
        <f>D172*E172</f>
        <v>0</v>
      </c>
    </row>
    <row r="173" spans="1:6">
      <c r="B173" s="67"/>
    </row>
    <row r="174" spans="1:6" ht="42.75">
      <c r="A174" s="14" t="s">
        <v>280</v>
      </c>
      <c r="B174" s="67" t="s">
        <v>281</v>
      </c>
    </row>
    <row r="175" spans="1:6">
      <c r="A175" s="14" t="s">
        <v>91</v>
      </c>
      <c r="B175" s="67" t="s">
        <v>282</v>
      </c>
      <c r="C175" s="45" t="s">
        <v>141</v>
      </c>
      <c r="D175" s="45">
        <v>6</v>
      </c>
      <c r="F175" s="23">
        <f>D175*E175</f>
        <v>0</v>
      </c>
    </row>
    <row r="176" spans="1:6">
      <c r="B176" s="67"/>
    </row>
    <row r="177" spans="1:8" s="7" customFormat="1" ht="73.5">
      <c r="A177" s="78" t="s">
        <v>283</v>
      </c>
      <c r="B177" s="43" t="s">
        <v>262</v>
      </c>
      <c r="C177" s="13"/>
      <c r="D177" s="9"/>
      <c r="E177" s="10"/>
      <c r="F177" s="12"/>
      <c r="G177" s="26"/>
      <c r="H177" s="6"/>
    </row>
    <row r="178" spans="1:8" s="7" customFormat="1" ht="17.25" customHeight="1">
      <c r="A178" s="78"/>
      <c r="B178" s="93"/>
      <c r="C178" s="13" t="s">
        <v>93</v>
      </c>
      <c r="D178" s="9">
        <v>5</v>
      </c>
      <c r="E178" s="10"/>
      <c r="F178" s="12">
        <f>D178*E178</f>
        <v>0</v>
      </c>
      <c r="G178" s="26"/>
      <c r="H178" s="6"/>
    </row>
    <row r="179" spans="1:8" s="7" customFormat="1" ht="30">
      <c r="A179" s="78"/>
      <c r="B179" s="94" t="s">
        <v>263</v>
      </c>
      <c r="C179" s="13"/>
      <c r="D179" s="9"/>
      <c r="E179" s="10"/>
      <c r="F179" s="95">
        <f>SUM(F92:F178)</f>
        <v>0</v>
      </c>
      <c r="G179" s="26"/>
      <c r="H179" s="6"/>
    </row>
    <row r="180" spans="1:8" s="7" customFormat="1">
      <c r="A180" s="78"/>
      <c r="B180" s="93"/>
      <c r="C180" s="13"/>
      <c r="D180" s="9"/>
      <c r="E180" s="10"/>
      <c r="F180" s="12"/>
      <c r="G180" s="26"/>
      <c r="H180" s="6"/>
    </row>
    <row r="181" spans="1:8" s="7" customFormat="1" ht="15">
      <c r="A181" s="20" t="s">
        <v>90</v>
      </c>
      <c r="B181" s="21" t="s">
        <v>94</v>
      </c>
      <c r="C181" s="96"/>
      <c r="D181" s="96"/>
      <c r="E181" s="97"/>
      <c r="F181" s="96"/>
      <c r="G181" s="26"/>
      <c r="H181" s="6"/>
    </row>
    <row r="182" spans="1:8">
      <c r="B182" s="27"/>
      <c r="C182" s="8"/>
      <c r="D182" s="8"/>
      <c r="E182" s="28"/>
      <c r="F182" s="29"/>
      <c r="G182" s="26"/>
      <c r="H182" s="6"/>
    </row>
    <row r="183" spans="1:8" ht="85.5">
      <c r="A183" s="14" t="s">
        <v>109</v>
      </c>
      <c r="B183" s="98" t="s">
        <v>95</v>
      </c>
      <c r="C183" s="99"/>
      <c r="D183" s="100" t="s">
        <v>92</v>
      </c>
      <c r="E183" s="28"/>
      <c r="G183" s="26"/>
      <c r="H183" s="6"/>
    </row>
    <row r="184" spans="1:8">
      <c r="B184" s="27"/>
      <c r="C184" s="8"/>
      <c r="D184" s="8"/>
      <c r="E184" s="28"/>
    </row>
    <row r="185" spans="1:8" ht="28.5">
      <c r="A185" s="14" t="s">
        <v>110</v>
      </c>
      <c r="B185" s="98" t="s">
        <v>96</v>
      </c>
      <c r="C185" s="99"/>
      <c r="D185" s="100" t="s">
        <v>92</v>
      </c>
      <c r="E185" s="28"/>
    </row>
    <row r="186" spans="1:8" ht="13.5" customHeight="1">
      <c r="B186" s="98"/>
      <c r="C186" s="99"/>
      <c r="D186" s="99"/>
      <c r="E186" s="28"/>
    </row>
    <row r="187" spans="1:8" ht="28.5">
      <c r="A187" s="14" t="s">
        <v>111</v>
      </c>
      <c r="B187" s="98" t="s">
        <v>97</v>
      </c>
      <c r="C187" s="99"/>
      <c r="D187" s="100" t="s">
        <v>92</v>
      </c>
      <c r="E187" s="28"/>
    </row>
    <row r="188" spans="1:8">
      <c r="B188" s="98"/>
      <c r="C188" s="99"/>
      <c r="D188" s="99"/>
      <c r="E188" s="28"/>
    </row>
    <row r="189" spans="1:8" s="7" customFormat="1">
      <c r="A189" s="14"/>
      <c r="B189" s="27"/>
      <c r="C189" s="8"/>
      <c r="D189" s="8"/>
      <c r="E189" s="28"/>
      <c r="F189" s="23"/>
      <c r="G189" s="53"/>
      <c r="H189" s="55"/>
    </row>
    <row r="190" spans="1:8" s="7" customFormat="1" ht="15">
      <c r="A190" s="14"/>
      <c r="B190" s="37" t="s">
        <v>140</v>
      </c>
      <c r="C190" s="38"/>
      <c r="D190" s="38"/>
      <c r="E190" s="39"/>
      <c r="F190" s="95">
        <f>SUM(F183:F188)</f>
        <v>0</v>
      </c>
      <c r="G190" s="53"/>
      <c r="H190" s="55"/>
    </row>
    <row r="191" spans="1:8" s="7" customFormat="1" ht="15">
      <c r="A191" s="14"/>
      <c r="B191" s="37"/>
      <c r="C191" s="38"/>
      <c r="D191" s="38"/>
      <c r="E191" s="39"/>
      <c r="F191" s="40"/>
      <c r="G191" s="53"/>
      <c r="H191" s="55"/>
    </row>
    <row r="192" spans="1:8" s="7" customFormat="1" ht="15">
      <c r="A192" s="101"/>
      <c r="B192" s="101" t="s">
        <v>89</v>
      </c>
      <c r="C192" s="31"/>
      <c r="D192" s="31"/>
      <c r="E192" s="32"/>
      <c r="F192" s="31"/>
      <c r="G192" s="53"/>
      <c r="H192" s="55"/>
    </row>
    <row r="193" spans="1:8" s="7" customFormat="1">
      <c r="A193" s="14"/>
      <c r="B193" s="102"/>
      <c r="C193" s="45"/>
      <c r="D193" s="45"/>
      <c r="E193" s="24"/>
      <c r="F193" s="23"/>
      <c r="G193" s="53"/>
      <c r="H193" s="55"/>
    </row>
    <row r="194" spans="1:8" s="7" customFormat="1" ht="15">
      <c r="A194" s="101" t="s">
        <v>85</v>
      </c>
      <c r="B194" s="106" t="e">
        <f>#REF!</f>
        <v>#REF!</v>
      </c>
      <c r="C194" s="105"/>
      <c r="D194" s="105"/>
      <c r="E194" s="105"/>
      <c r="F194" s="95">
        <f>F88</f>
        <v>0</v>
      </c>
      <c r="G194" s="53"/>
      <c r="H194" s="55"/>
    </row>
    <row r="195" spans="1:8" s="7" customFormat="1" ht="15">
      <c r="A195" s="20"/>
      <c r="B195" s="102"/>
      <c r="C195" s="45"/>
      <c r="D195" s="45"/>
      <c r="E195" s="24"/>
      <c r="F195" s="23"/>
      <c r="G195" s="53"/>
      <c r="H195" s="55"/>
    </row>
    <row r="196" spans="1:8" s="7" customFormat="1" ht="15">
      <c r="A196" s="101" t="s">
        <v>82</v>
      </c>
      <c r="B196" s="106" t="str">
        <f>B90</f>
        <v>OPREMA ZA HLAĐENJE UPS PROSTORIJA</v>
      </c>
      <c r="C196" s="105"/>
      <c r="D196" s="105"/>
      <c r="E196" s="105"/>
      <c r="F196" s="95">
        <f>F179</f>
        <v>0</v>
      </c>
      <c r="G196" s="53"/>
      <c r="H196" s="55"/>
    </row>
    <row r="197" spans="1:8" s="7" customFormat="1">
      <c r="A197" s="14"/>
      <c r="B197" s="102"/>
      <c r="C197" s="45"/>
      <c r="D197" s="45"/>
      <c r="E197" s="24"/>
      <c r="F197" s="23"/>
      <c r="G197" s="26"/>
    </row>
    <row r="198" spans="1:8" ht="15">
      <c r="A198" s="101" t="s">
        <v>90</v>
      </c>
      <c r="B198" s="106" t="s">
        <v>94</v>
      </c>
      <c r="C198" s="105"/>
      <c r="D198" s="105"/>
      <c r="E198" s="105"/>
      <c r="F198" s="95">
        <f>F190</f>
        <v>0</v>
      </c>
    </row>
    <row r="199" spans="1:8">
      <c r="B199" s="102"/>
      <c r="E199" s="24"/>
    </row>
    <row r="200" spans="1:8" ht="15">
      <c r="A200" s="101"/>
      <c r="B200" s="30" t="s">
        <v>98</v>
      </c>
      <c r="C200" s="31"/>
      <c r="D200" s="31"/>
      <c r="E200" s="32"/>
      <c r="F200" s="103">
        <f>F194+F196+F198</f>
        <v>0</v>
      </c>
    </row>
    <row r="201" spans="1:8" ht="15">
      <c r="B201" s="30"/>
      <c r="C201" s="31"/>
      <c r="D201" s="31"/>
      <c r="E201" s="32"/>
      <c r="F201" s="33"/>
    </row>
    <row r="202" spans="1:8" ht="15">
      <c r="A202" s="101"/>
      <c r="B202" s="30" t="s">
        <v>103</v>
      </c>
      <c r="C202" s="31"/>
      <c r="D202" s="31"/>
      <c r="E202" s="32"/>
      <c r="F202" s="103">
        <f>F200*0.21</f>
        <v>0</v>
      </c>
    </row>
    <row r="203" spans="1:8" ht="15">
      <c r="B203" s="30"/>
      <c r="C203" s="31"/>
      <c r="D203" s="31"/>
      <c r="E203" s="32"/>
      <c r="F203" s="33"/>
    </row>
    <row r="204" spans="1:8" ht="15">
      <c r="A204" s="101"/>
      <c r="B204" s="30" t="s">
        <v>107</v>
      </c>
      <c r="C204" s="31"/>
      <c r="D204" s="31"/>
      <c r="E204" s="32"/>
      <c r="F204" s="103">
        <f>F200+F202</f>
        <v>0</v>
      </c>
    </row>
    <row r="205" spans="1:8" ht="15">
      <c r="B205" s="30"/>
      <c r="C205" s="31"/>
      <c r="D205" s="31"/>
      <c r="E205" s="32"/>
      <c r="F205" s="33"/>
    </row>
    <row r="206" spans="1:8">
      <c r="B206" s="82" t="s">
        <v>99</v>
      </c>
      <c r="C206" s="83"/>
      <c r="D206" s="83"/>
      <c r="E206" s="10"/>
      <c r="F206" s="9"/>
    </row>
    <row r="207" spans="1:8">
      <c r="B207" s="82"/>
      <c r="C207" s="83"/>
      <c r="D207" s="83"/>
      <c r="E207" s="10"/>
      <c r="F207" s="9"/>
    </row>
    <row r="208" spans="1:8">
      <c r="B208" s="82" t="s">
        <v>100</v>
      </c>
      <c r="C208" s="83"/>
      <c r="D208" s="83"/>
      <c r="E208" s="10"/>
      <c r="F208" s="9"/>
    </row>
    <row r="209" spans="1:6">
      <c r="B209" s="102"/>
      <c r="E209" s="24"/>
    </row>
    <row r="210" spans="1:6">
      <c r="B210" s="102"/>
      <c r="E210" s="24"/>
    </row>
    <row r="211" spans="1:6">
      <c r="B211" s="102"/>
      <c r="E211" s="24"/>
    </row>
    <row r="212" spans="1:6">
      <c r="B212" s="102"/>
      <c r="E212" s="24"/>
    </row>
    <row r="213" spans="1:6">
      <c r="B213" s="102"/>
      <c r="E213" s="24"/>
    </row>
    <row r="214" spans="1:6">
      <c r="B214" s="102"/>
      <c r="E214" s="24"/>
    </row>
    <row r="215" spans="1:6">
      <c r="A215" s="53"/>
      <c r="C215" s="53"/>
      <c r="D215" s="53"/>
      <c r="E215" s="104"/>
      <c r="F215" s="53"/>
    </row>
    <row r="216" spans="1:6">
      <c r="A216" s="53"/>
      <c r="C216" s="53"/>
      <c r="D216" s="53"/>
      <c r="E216" s="104"/>
      <c r="F216" s="53"/>
    </row>
    <row r="217" spans="1:6">
      <c r="A217" s="53"/>
      <c r="C217" s="53"/>
      <c r="D217" s="53"/>
      <c r="E217" s="104"/>
      <c r="F217" s="53"/>
    </row>
    <row r="218" spans="1:6">
      <c r="A218" s="53"/>
      <c r="C218" s="53"/>
      <c r="D218" s="53"/>
      <c r="E218" s="104"/>
      <c r="F218" s="53"/>
    </row>
    <row r="219" spans="1:6">
      <c r="A219" s="53"/>
      <c r="C219" s="53"/>
      <c r="D219" s="53"/>
      <c r="E219" s="104"/>
      <c r="F219" s="53"/>
    </row>
    <row r="220" spans="1:6">
      <c r="A220" s="53"/>
      <c r="C220" s="53"/>
      <c r="D220" s="53"/>
      <c r="E220" s="104"/>
      <c r="F220" s="53"/>
    </row>
    <row r="221" spans="1:6">
      <c r="A221" s="53"/>
      <c r="C221" s="53"/>
      <c r="D221" s="53"/>
      <c r="E221" s="104"/>
      <c r="F221" s="53"/>
    </row>
    <row r="222" spans="1:6">
      <c r="B222" s="102"/>
      <c r="E222" s="24"/>
    </row>
    <row r="223" spans="1:6">
      <c r="B223" s="102"/>
      <c r="E223" s="24"/>
    </row>
    <row r="224" spans="1:6">
      <c r="B224" s="102"/>
      <c r="E224" s="24"/>
    </row>
    <row r="225" spans="2:5">
      <c r="B225" s="102"/>
      <c r="E225" s="24"/>
    </row>
    <row r="226" spans="2:5">
      <c r="B226" s="102"/>
      <c r="E226" s="24"/>
    </row>
    <row r="227" spans="2:5">
      <c r="B227" s="102"/>
      <c r="E227" s="24"/>
    </row>
    <row r="228" spans="2:5">
      <c r="B228" s="102"/>
      <c r="E228" s="24"/>
    </row>
    <row r="229" spans="2:5">
      <c r="B229" s="102"/>
      <c r="E229" s="24"/>
    </row>
    <row r="230" spans="2:5">
      <c r="B230" s="102"/>
      <c r="E230" s="24"/>
    </row>
    <row r="231" spans="2:5">
      <c r="B231" s="102"/>
      <c r="E231" s="24"/>
    </row>
    <row r="232" spans="2:5">
      <c r="B232" s="102"/>
      <c r="E232" s="24"/>
    </row>
    <row r="233" spans="2:5">
      <c r="B233" s="102"/>
      <c r="E233" s="24"/>
    </row>
    <row r="234" spans="2:5">
      <c r="B234" s="102"/>
      <c r="E234" s="24"/>
    </row>
    <row r="235" spans="2:5">
      <c r="B235" s="102"/>
      <c r="E235" s="24"/>
    </row>
    <row r="236" spans="2:5">
      <c r="B236" s="102"/>
      <c r="E236" s="24"/>
    </row>
    <row r="237" spans="2:5">
      <c r="B237" s="102"/>
      <c r="E237" s="24"/>
    </row>
    <row r="238" spans="2:5">
      <c r="B238" s="102"/>
      <c r="E238" s="24"/>
    </row>
    <row r="239" spans="2:5">
      <c r="B239" s="102"/>
      <c r="E239" s="24"/>
    </row>
    <row r="240" spans="2:5">
      <c r="B240" s="102"/>
      <c r="E240" s="24"/>
    </row>
    <row r="241" spans="2:5">
      <c r="B241" s="102"/>
      <c r="E241" s="24"/>
    </row>
    <row r="242" spans="2:5">
      <c r="B242" s="102"/>
      <c r="E242" s="24"/>
    </row>
    <row r="243" spans="2:5">
      <c r="B243" s="102"/>
      <c r="E243" s="24"/>
    </row>
    <row r="244" spans="2:5">
      <c r="B244" s="102"/>
      <c r="E244" s="24"/>
    </row>
    <row r="245" spans="2:5">
      <c r="B245" s="102"/>
      <c r="E245" s="24"/>
    </row>
    <row r="246" spans="2:5">
      <c r="B246" s="102"/>
      <c r="E246" s="24"/>
    </row>
    <row r="247" spans="2:5">
      <c r="B247" s="102"/>
      <c r="E247" s="24"/>
    </row>
    <row r="248" spans="2:5">
      <c r="B248" s="102"/>
      <c r="E248" s="24"/>
    </row>
    <row r="249" spans="2:5">
      <c r="B249" s="102"/>
      <c r="E249" s="24"/>
    </row>
    <row r="250" spans="2:5">
      <c r="B250" s="102"/>
      <c r="E250" s="24"/>
    </row>
    <row r="251" spans="2:5">
      <c r="B251" s="102"/>
      <c r="E251" s="24"/>
    </row>
    <row r="252" spans="2:5">
      <c r="B252" s="102"/>
      <c r="E252" s="24"/>
    </row>
    <row r="253" spans="2:5">
      <c r="B253" s="102"/>
      <c r="E253" s="24"/>
    </row>
    <row r="254" spans="2:5">
      <c r="B254" s="102"/>
      <c r="E254" s="24"/>
    </row>
    <row r="255" spans="2:5">
      <c r="B255" s="102"/>
      <c r="E255" s="24"/>
    </row>
    <row r="256" spans="2:5">
      <c r="B256" s="102"/>
      <c r="E256" s="24"/>
    </row>
    <row r="257" spans="2:5">
      <c r="B257" s="102"/>
      <c r="E257" s="24"/>
    </row>
    <row r="258" spans="2:5">
      <c r="B258" s="102"/>
      <c r="E258" s="24"/>
    </row>
    <row r="259" spans="2:5">
      <c r="B259" s="102"/>
      <c r="E259" s="24"/>
    </row>
    <row r="260" spans="2:5">
      <c r="B260" s="102"/>
      <c r="E260" s="24"/>
    </row>
    <row r="261" spans="2:5">
      <c r="B261" s="102"/>
      <c r="E261" s="24"/>
    </row>
    <row r="262" spans="2:5">
      <c r="B262" s="102"/>
      <c r="E262" s="24"/>
    </row>
    <row r="263" spans="2:5">
      <c r="B263" s="102"/>
      <c r="E263" s="24"/>
    </row>
    <row r="264" spans="2:5">
      <c r="B264" s="102"/>
      <c r="E264" s="24"/>
    </row>
    <row r="265" spans="2:5">
      <c r="B265" s="102"/>
      <c r="E265" s="24"/>
    </row>
    <row r="266" spans="2:5">
      <c r="B266" s="102"/>
      <c r="E266" s="24"/>
    </row>
    <row r="267" spans="2:5">
      <c r="B267" s="102"/>
      <c r="E267" s="24"/>
    </row>
    <row r="268" spans="2:5">
      <c r="B268" s="102"/>
      <c r="E268" s="24"/>
    </row>
    <row r="269" spans="2:5">
      <c r="B269" s="102"/>
      <c r="E269" s="24"/>
    </row>
    <row r="270" spans="2:5">
      <c r="B270" s="102"/>
      <c r="E270" s="24"/>
    </row>
    <row r="271" spans="2:5">
      <c r="B271" s="102"/>
      <c r="E271" s="24"/>
    </row>
    <row r="272" spans="2:5">
      <c r="B272" s="102"/>
      <c r="E272" s="24"/>
    </row>
    <row r="273" spans="2:5">
      <c r="B273" s="102"/>
      <c r="E273" s="24"/>
    </row>
    <row r="274" spans="2:5">
      <c r="B274" s="102"/>
      <c r="E274" s="24"/>
    </row>
    <row r="275" spans="2:5">
      <c r="B275" s="102"/>
      <c r="E275" s="24"/>
    </row>
    <row r="276" spans="2:5">
      <c r="B276" s="102"/>
      <c r="E276" s="24"/>
    </row>
    <row r="277" spans="2:5">
      <c r="B277" s="102"/>
      <c r="E277" s="24"/>
    </row>
    <row r="278" spans="2:5">
      <c r="B278" s="102"/>
      <c r="E278" s="24"/>
    </row>
    <row r="279" spans="2:5">
      <c r="B279" s="102"/>
      <c r="E279" s="24"/>
    </row>
    <row r="280" spans="2:5">
      <c r="B280" s="102"/>
      <c r="E280" s="24"/>
    </row>
    <row r="281" spans="2:5">
      <c r="B281" s="102"/>
      <c r="E281" s="24"/>
    </row>
    <row r="282" spans="2:5">
      <c r="B282" s="102"/>
      <c r="E282" s="24"/>
    </row>
    <row r="283" spans="2:5">
      <c r="B283" s="102"/>
      <c r="E283" s="24"/>
    </row>
    <row r="284" spans="2:5">
      <c r="B284" s="102"/>
      <c r="E284" s="24"/>
    </row>
    <row r="285" spans="2:5">
      <c r="B285" s="102"/>
      <c r="E285" s="24"/>
    </row>
    <row r="286" spans="2:5">
      <c r="B286" s="102"/>
      <c r="E286" s="24"/>
    </row>
    <row r="287" spans="2:5">
      <c r="B287" s="102"/>
      <c r="E287" s="24"/>
    </row>
    <row r="288" spans="2:5">
      <c r="B288" s="102"/>
      <c r="E288" s="24"/>
    </row>
    <row r="289" spans="2:5">
      <c r="B289" s="102"/>
      <c r="E289" s="24"/>
    </row>
    <row r="290" spans="2:5">
      <c r="B290" s="102"/>
      <c r="E290" s="24"/>
    </row>
    <row r="291" spans="2:5">
      <c r="B291" s="102"/>
      <c r="E291" s="24"/>
    </row>
    <row r="292" spans="2:5">
      <c r="B292" s="102"/>
      <c r="E292" s="24"/>
    </row>
    <row r="293" spans="2:5">
      <c r="B293" s="102"/>
      <c r="E293" s="24"/>
    </row>
    <row r="294" spans="2:5">
      <c r="B294" s="102"/>
      <c r="E294" s="24"/>
    </row>
    <row r="295" spans="2:5">
      <c r="B295" s="102"/>
      <c r="E295" s="24"/>
    </row>
    <row r="296" spans="2:5">
      <c r="B296" s="102"/>
      <c r="E296" s="24"/>
    </row>
    <row r="297" spans="2:5">
      <c r="B297" s="102"/>
      <c r="E297" s="24"/>
    </row>
    <row r="298" spans="2:5">
      <c r="B298" s="102"/>
      <c r="E298" s="24"/>
    </row>
    <row r="299" spans="2:5">
      <c r="B299" s="102"/>
      <c r="E299" s="24"/>
    </row>
    <row r="300" spans="2:5">
      <c r="B300" s="102"/>
      <c r="E300" s="24"/>
    </row>
    <row r="301" spans="2:5">
      <c r="B301" s="102"/>
      <c r="E301" s="24"/>
    </row>
    <row r="302" spans="2:5">
      <c r="B302" s="102"/>
      <c r="E302" s="24"/>
    </row>
    <row r="303" spans="2:5">
      <c r="B303" s="102"/>
      <c r="E303" s="24"/>
    </row>
    <row r="304" spans="2:5">
      <c r="B304" s="102"/>
      <c r="E304" s="24"/>
    </row>
    <row r="305" spans="2:5">
      <c r="B305" s="102"/>
      <c r="E305" s="24"/>
    </row>
    <row r="306" spans="2:5">
      <c r="B306" s="102"/>
      <c r="E306" s="24"/>
    </row>
    <row r="307" spans="2:5">
      <c r="B307" s="102"/>
      <c r="E307" s="24"/>
    </row>
    <row r="308" spans="2:5">
      <c r="B308" s="102"/>
      <c r="E308" s="24"/>
    </row>
    <row r="309" spans="2:5">
      <c r="B309" s="102"/>
      <c r="E309" s="24"/>
    </row>
    <row r="310" spans="2:5">
      <c r="B310" s="102"/>
      <c r="E310" s="24"/>
    </row>
    <row r="311" spans="2:5">
      <c r="B311" s="102"/>
      <c r="E311" s="24"/>
    </row>
    <row r="312" spans="2:5">
      <c r="B312" s="102"/>
      <c r="E312" s="24"/>
    </row>
    <row r="313" spans="2:5">
      <c r="B313" s="102"/>
      <c r="E313" s="24"/>
    </row>
    <row r="314" spans="2:5">
      <c r="B314" s="102"/>
      <c r="E314" s="24"/>
    </row>
    <row r="315" spans="2:5">
      <c r="B315" s="102"/>
      <c r="E315" s="24"/>
    </row>
    <row r="316" spans="2:5">
      <c r="B316" s="102"/>
      <c r="E316" s="24"/>
    </row>
    <row r="317" spans="2:5">
      <c r="B317" s="102"/>
      <c r="E317" s="24"/>
    </row>
    <row r="318" spans="2:5">
      <c r="B318" s="102"/>
      <c r="E318" s="24"/>
    </row>
    <row r="319" spans="2:5">
      <c r="B319" s="102"/>
      <c r="E319" s="24"/>
    </row>
    <row r="320" spans="2:5">
      <c r="B320" s="102"/>
      <c r="E320" s="24"/>
    </row>
    <row r="321" spans="2:5">
      <c r="B321" s="102"/>
      <c r="E321" s="24"/>
    </row>
    <row r="322" spans="2:5">
      <c r="B322" s="102"/>
      <c r="E322" s="24"/>
    </row>
    <row r="323" spans="2:5">
      <c r="B323" s="102"/>
      <c r="E323" s="24"/>
    </row>
    <row r="324" spans="2:5">
      <c r="B324" s="102"/>
      <c r="E324" s="24"/>
    </row>
    <row r="325" spans="2:5">
      <c r="B325" s="102"/>
      <c r="E325" s="24"/>
    </row>
    <row r="326" spans="2:5">
      <c r="B326" s="102"/>
      <c r="E326" s="24"/>
    </row>
    <row r="327" spans="2:5">
      <c r="B327" s="102"/>
      <c r="E327" s="24"/>
    </row>
    <row r="328" spans="2:5">
      <c r="B328" s="102"/>
      <c r="E328" s="24"/>
    </row>
    <row r="329" spans="2:5">
      <c r="B329" s="102"/>
      <c r="E329" s="24"/>
    </row>
    <row r="330" spans="2:5">
      <c r="B330" s="102"/>
      <c r="E330" s="24"/>
    </row>
    <row r="331" spans="2:5">
      <c r="B331" s="102"/>
      <c r="E331" s="24"/>
    </row>
  </sheetData>
  <mergeCells count="4">
    <mergeCell ref="B88:E88"/>
    <mergeCell ref="B196:E196"/>
    <mergeCell ref="B198:E198"/>
    <mergeCell ref="B194:E194"/>
  </mergeCells>
  <conditionalFormatting sqref="G150:G151 G177:G181 G197">
    <cfRule type="cellIs" dxfId="2" priority="10" stopIfTrue="1" operator="equal">
      <formula>0</formula>
    </cfRule>
  </conditionalFormatting>
  <conditionalFormatting sqref="F150">
    <cfRule type="cellIs" dxfId="1" priority="3" stopIfTrue="1" operator="equal">
      <formula>0</formula>
    </cfRule>
  </conditionalFormatting>
  <conditionalFormatting sqref="F141">
    <cfRule type="cellIs" dxfId="0" priority="2" stopIfTrue="1" operator="equal">
      <formula>0</formula>
    </cfRule>
  </conditionalFormatting>
  <pageMargins left="0.66929133858267698" right="0.23622047244094499" top="0.511811023622047" bottom="0.94488188976377996" header="0.31496062992126" footer="0.511811023622047"/>
  <pageSetup paperSize="9" scale="83" orientation="portrait" useFirstPageNumber="1" horizontalDpi="300" verticalDpi="300" r:id="rId1"/>
  <headerFooter alignWithMargins="0">
    <oddHeader>&amp;L&amp;9MTKC Podgorica&amp;C&amp;9PREDMJER I PREDRAČUN RADOVA&amp;R&amp;9MAŠINSKE INSTLACIJE</oddHeader>
    <oddFooter>&amp;CNUMERIČKA DOKUMENTACIJA&amp;R&amp;9&amp;P</oddFooter>
  </headerFooter>
  <ignoredErrors>
    <ignoredError sqref="F201:F204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B25"/>
  <sheetViews>
    <sheetView workbookViewId="0">
      <selection activeCell="B11" sqref="B11:B25"/>
    </sheetView>
  </sheetViews>
  <sheetFormatPr defaultRowHeight="12.75"/>
  <cols>
    <col min="2" max="2" width="51.7109375" customWidth="1"/>
  </cols>
  <sheetData>
    <row r="4" spans="2:2">
      <c r="B4" t="s">
        <v>125</v>
      </c>
    </row>
    <row r="5" spans="2:2">
      <c r="B5" t="s">
        <v>126</v>
      </c>
    </row>
    <row r="6" spans="2:2">
      <c r="B6" t="s">
        <v>127</v>
      </c>
    </row>
    <row r="7" spans="2:2">
      <c r="B7" t="s">
        <v>128</v>
      </c>
    </row>
    <row r="11" spans="2:2">
      <c r="B11" t="s">
        <v>125</v>
      </c>
    </row>
    <row r="12" spans="2:2">
      <c r="B12" t="s">
        <v>126</v>
      </c>
    </row>
    <row r="13" spans="2:2">
      <c r="B13" t="s">
        <v>127</v>
      </c>
    </row>
    <row r="14" spans="2:2">
      <c r="B14" t="s">
        <v>128</v>
      </c>
    </row>
    <row r="15" spans="2:2">
      <c r="B15" t="s">
        <v>129</v>
      </c>
    </row>
    <row r="16" spans="2:2">
      <c r="B16" t="s">
        <v>130</v>
      </c>
    </row>
    <row r="17" spans="2:2">
      <c r="B17" t="s">
        <v>131</v>
      </c>
    </row>
    <row r="18" spans="2:2">
      <c r="B18" t="s">
        <v>132</v>
      </c>
    </row>
    <row r="19" spans="2:2">
      <c r="B19" t="s">
        <v>133</v>
      </c>
    </row>
    <row r="20" spans="2:2">
      <c r="B20" t="s">
        <v>134</v>
      </c>
    </row>
    <row r="21" spans="2:2">
      <c r="B21" t="s">
        <v>135</v>
      </c>
    </row>
    <row r="22" spans="2:2">
      <c r="B22" t="s">
        <v>136</v>
      </c>
    </row>
    <row r="23" spans="2:2">
      <c r="B23" s="41" t="s">
        <v>139</v>
      </c>
    </row>
    <row r="24" spans="2:2">
      <c r="B24" t="s">
        <v>137</v>
      </c>
    </row>
    <row r="25" spans="2:2">
      <c r="B25" t="s">
        <v>138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B95"/>
  <sheetViews>
    <sheetView topLeftCell="A70" zoomScaleSheetLayoutView="100" workbookViewId="0">
      <selection activeCell="J21" sqref="J21"/>
    </sheetView>
  </sheetViews>
  <sheetFormatPr defaultRowHeight="12.75"/>
  <cols>
    <col min="1" max="1" width="22" customWidth="1"/>
    <col min="2" max="2" width="11.85546875" style="2" customWidth="1"/>
  </cols>
  <sheetData>
    <row r="2" spans="1:2">
      <c r="A2" t="s">
        <v>5</v>
      </c>
    </row>
    <row r="5" spans="1:2">
      <c r="A5" t="s">
        <v>6</v>
      </c>
    </row>
    <row r="6" spans="1:2">
      <c r="A6" t="s">
        <v>7</v>
      </c>
      <c r="B6" s="2">
        <v>8451</v>
      </c>
    </row>
    <row r="7" spans="1:2">
      <c r="A7" t="s">
        <v>8</v>
      </c>
      <c r="B7" s="2">
        <v>11259</v>
      </c>
    </row>
    <row r="8" spans="1:2">
      <c r="A8" t="s">
        <v>9</v>
      </c>
      <c r="B8" s="2">
        <v>12317</v>
      </c>
    </row>
    <row r="9" spans="1:2">
      <c r="A9" t="s">
        <v>10</v>
      </c>
      <c r="B9" s="2">
        <v>14782</v>
      </c>
    </row>
    <row r="10" spans="1:2">
      <c r="A10" t="s">
        <v>11</v>
      </c>
      <c r="B10" s="2">
        <v>17245</v>
      </c>
    </row>
    <row r="11" spans="1:2">
      <c r="A11" t="s">
        <v>12</v>
      </c>
      <c r="B11" s="2">
        <v>19760</v>
      </c>
    </row>
    <row r="12" spans="1:2">
      <c r="A12" t="s">
        <v>13</v>
      </c>
      <c r="B12" s="2">
        <v>23576</v>
      </c>
    </row>
    <row r="13" spans="1:2">
      <c r="A13" t="s">
        <v>14</v>
      </c>
      <c r="B13" s="2">
        <v>24634</v>
      </c>
    </row>
    <row r="14" spans="1:2">
      <c r="A14" t="s">
        <v>15</v>
      </c>
      <c r="B14" s="2">
        <v>27099</v>
      </c>
    </row>
    <row r="15" spans="1:2">
      <c r="A15" t="s">
        <v>16</v>
      </c>
      <c r="B15" s="2">
        <v>29562</v>
      </c>
    </row>
    <row r="16" spans="1:2">
      <c r="A16" t="s">
        <v>17</v>
      </c>
      <c r="B16" s="2">
        <v>32077</v>
      </c>
    </row>
    <row r="17" spans="1:2">
      <c r="A17" t="s">
        <v>18</v>
      </c>
      <c r="B17" s="2">
        <v>34542</v>
      </c>
    </row>
    <row r="18" spans="1:2">
      <c r="A18" t="s">
        <v>19</v>
      </c>
      <c r="B18" s="2">
        <v>37005</v>
      </c>
    </row>
    <row r="19" spans="1:2">
      <c r="A19" t="s">
        <v>20</v>
      </c>
      <c r="B19" s="2">
        <v>39520</v>
      </c>
    </row>
    <row r="20" spans="1:2">
      <c r="A20" t="s">
        <v>21</v>
      </c>
      <c r="B20" s="2">
        <v>41879</v>
      </c>
    </row>
    <row r="21" spans="1:2">
      <c r="A21" t="s">
        <v>22</v>
      </c>
      <c r="B21" s="2">
        <v>44394</v>
      </c>
    </row>
    <row r="22" spans="1:2">
      <c r="A22" t="s">
        <v>23</v>
      </c>
      <c r="B22" s="2">
        <v>46589</v>
      </c>
    </row>
    <row r="23" spans="1:2">
      <c r="A23" t="s">
        <v>24</v>
      </c>
      <c r="B23" s="2">
        <v>49322</v>
      </c>
    </row>
    <row r="24" spans="1:2">
      <c r="A24" t="s">
        <v>25</v>
      </c>
      <c r="B24" s="2">
        <v>51837</v>
      </c>
    </row>
    <row r="25" spans="1:2">
      <c r="A25" t="s">
        <v>26</v>
      </c>
      <c r="B25" s="2">
        <v>54302</v>
      </c>
    </row>
    <row r="26" spans="1:2">
      <c r="A26" t="s">
        <v>27</v>
      </c>
      <c r="B26" s="2">
        <v>56765</v>
      </c>
    </row>
    <row r="27" spans="1:2">
      <c r="A27" t="s">
        <v>28</v>
      </c>
      <c r="B27" s="2">
        <v>59280</v>
      </c>
    </row>
    <row r="29" spans="1:2">
      <c r="A29" t="s">
        <v>29</v>
      </c>
    </row>
    <row r="30" spans="1:2">
      <c r="A30" t="s">
        <v>30</v>
      </c>
      <c r="B30" s="2">
        <v>1692</v>
      </c>
    </row>
    <row r="31" spans="1:2">
      <c r="A31" t="s">
        <v>31</v>
      </c>
      <c r="B31" s="2">
        <v>1746</v>
      </c>
    </row>
    <row r="32" spans="1:2">
      <c r="A32" t="s">
        <v>32</v>
      </c>
      <c r="B32" s="2">
        <v>1800</v>
      </c>
    </row>
    <row r="33" spans="1:2">
      <c r="A33" t="s">
        <v>33</v>
      </c>
      <c r="B33" s="2">
        <v>1851</v>
      </c>
    </row>
    <row r="34" spans="1:2">
      <c r="A34" t="s">
        <v>34</v>
      </c>
      <c r="B34" s="2">
        <v>1961</v>
      </c>
    </row>
    <row r="35" spans="1:2">
      <c r="A35" t="s">
        <v>35</v>
      </c>
      <c r="B35" s="2">
        <v>2080</v>
      </c>
    </row>
    <row r="38" spans="1:2">
      <c r="A38" t="s">
        <v>36</v>
      </c>
    </row>
    <row r="39" spans="1:2">
      <c r="A39" t="s">
        <v>37</v>
      </c>
      <c r="B39" s="2">
        <v>1258</v>
      </c>
    </row>
    <row r="40" spans="1:2">
      <c r="A40" t="s">
        <v>38</v>
      </c>
      <c r="B40" s="2">
        <v>1287</v>
      </c>
    </row>
    <row r="41" spans="1:2">
      <c r="A41" t="s">
        <v>39</v>
      </c>
      <c r="B41" s="2">
        <v>1309</v>
      </c>
    </row>
    <row r="42" spans="1:2">
      <c r="A42" t="s">
        <v>40</v>
      </c>
      <c r="B42" s="2">
        <v>1349</v>
      </c>
    </row>
    <row r="43" spans="1:2">
      <c r="A43" t="s">
        <v>41</v>
      </c>
      <c r="B43" s="2">
        <v>1406</v>
      </c>
    </row>
    <row r="44" spans="1:2">
      <c r="A44" t="s">
        <v>42</v>
      </c>
      <c r="B44" s="2">
        <v>1441</v>
      </c>
    </row>
    <row r="46" spans="1:2">
      <c r="A46" t="s">
        <v>43</v>
      </c>
    </row>
    <row r="47" spans="1:2">
      <c r="A47" t="s">
        <v>44</v>
      </c>
      <c r="B47" s="2">
        <v>2024</v>
      </c>
    </row>
    <row r="48" spans="1:2">
      <c r="A48" t="s">
        <v>45</v>
      </c>
      <c r="B48" s="2">
        <v>2049</v>
      </c>
    </row>
    <row r="49" spans="1:2">
      <c r="A49" t="s">
        <v>46</v>
      </c>
      <c r="B49" s="2">
        <v>2155</v>
      </c>
    </row>
    <row r="50" spans="1:2">
      <c r="A50" t="s">
        <v>47</v>
      </c>
      <c r="B50" s="2">
        <v>2358</v>
      </c>
    </row>
    <row r="51" spans="1:2">
      <c r="A51" t="s">
        <v>48</v>
      </c>
      <c r="B51" s="2">
        <v>2395</v>
      </c>
    </row>
    <row r="53" spans="1:2">
      <c r="A53" t="s">
        <v>43</v>
      </c>
    </row>
    <row r="55" spans="1:2">
      <c r="A55" t="s">
        <v>49</v>
      </c>
      <c r="B55" s="2">
        <v>2028</v>
      </c>
    </row>
    <row r="56" spans="1:2">
      <c r="A56" t="s">
        <v>50</v>
      </c>
      <c r="B56" s="2">
        <v>2083</v>
      </c>
    </row>
    <row r="57" spans="1:2">
      <c r="A57" t="s">
        <v>51</v>
      </c>
      <c r="B57" s="2">
        <v>2187</v>
      </c>
    </row>
    <row r="58" spans="1:2">
      <c r="A58" t="s">
        <v>52</v>
      </c>
      <c r="B58" s="2">
        <v>2358</v>
      </c>
    </row>
    <row r="59" spans="1:2">
      <c r="A59" t="s">
        <v>53</v>
      </c>
      <c r="B59" s="2">
        <v>2462</v>
      </c>
    </row>
    <row r="60" spans="1:2">
      <c r="A60" t="s">
        <v>54</v>
      </c>
      <c r="B60" s="2">
        <v>2533</v>
      </c>
    </row>
    <row r="61" spans="1:2">
      <c r="A61" t="s">
        <v>55</v>
      </c>
      <c r="B61" s="2">
        <v>3086</v>
      </c>
    </row>
    <row r="62" spans="1:2">
      <c r="A62" t="s">
        <v>56</v>
      </c>
      <c r="B62" s="2">
        <v>3215</v>
      </c>
    </row>
    <row r="63" spans="1:2">
      <c r="A63" t="s">
        <v>57</v>
      </c>
      <c r="B63" s="2">
        <v>3352</v>
      </c>
    </row>
    <row r="65" spans="1:2">
      <c r="A65" t="s">
        <v>58</v>
      </c>
    </row>
    <row r="66" spans="1:2">
      <c r="A66" t="s">
        <v>59</v>
      </c>
      <c r="B66" s="2">
        <v>1233</v>
      </c>
    </row>
    <row r="67" spans="1:2">
      <c r="A67" t="s">
        <v>60</v>
      </c>
      <c r="B67" s="2">
        <v>1309</v>
      </c>
    </row>
    <row r="68" spans="1:2">
      <c r="A68" t="s">
        <v>61</v>
      </c>
      <c r="B68" s="2">
        <v>1390</v>
      </c>
    </row>
    <row r="69" spans="1:2">
      <c r="A69" t="s">
        <v>62</v>
      </c>
      <c r="B69" s="2">
        <v>1476</v>
      </c>
    </row>
    <row r="70" spans="1:2">
      <c r="A70" t="s">
        <v>63</v>
      </c>
      <c r="B70" s="2">
        <v>1567</v>
      </c>
    </row>
    <row r="71" spans="1:2">
      <c r="A71" t="s">
        <v>64</v>
      </c>
      <c r="B71" s="2">
        <v>1664</v>
      </c>
    </row>
    <row r="74" spans="1:2">
      <c r="A74" t="s">
        <v>65</v>
      </c>
    </row>
    <row r="75" spans="1:2">
      <c r="A75" t="s">
        <v>66</v>
      </c>
      <c r="B75" s="2">
        <v>1963</v>
      </c>
    </row>
    <row r="76" spans="1:2">
      <c r="A76" t="s">
        <v>67</v>
      </c>
      <c r="B76" s="2">
        <v>2141</v>
      </c>
    </row>
    <row r="77" spans="1:2">
      <c r="A77" t="s">
        <v>68</v>
      </c>
      <c r="B77" s="2">
        <v>2466</v>
      </c>
    </row>
    <row r="81" spans="1:2">
      <c r="A81" t="s">
        <v>69</v>
      </c>
    </row>
    <row r="82" spans="1:2">
      <c r="A82" t="s">
        <v>70</v>
      </c>
      <c r="B82" s="2">
        <v>113</v>
      </c>
    </row>
    <row r="83" spans="1:2">
      <c r="A83" t="s">
        <v>71</v>
      </c>
      <c r="B83" s="2">
        <v>152</v>
      </c>
    </row>
    <row r="84" spans="1:2">
      <c r="A84" t="s">
        <v>72</v>
      </c>
      <c r="B84" s="2">
        <v>183</v>
      </c>
    </row>
    <row r="85" spans="1:2">
      <c r="A85" t="s">
        <v>73</v>
      </c>
      <c r="B85" s="2">
        <v>225</v>
      </c>
    </row>
    <row r="86" spans="1:2">
      <c r="A86" t="s">
        <v>74</v>
      </c>
      <c r="B86" s="2">
        <v>0</v>
      </c>
    </row>
    <row r="87" spans="1:2">
      <c r="A87" t="s">
        <v>75</v>
      </c>
      <c r="B87" s="2">
        <v>131</v>
      </c>
    </row>
    <row r="88" spans="1:2">
      <c r="A88" t="s">
        <v>76</v>
      </c>
      <c r="B88" s="2">
        <v>271</v>
      </c>
    </row>
    <row r="90" spans="1:2">
      <c r="A90" s="3" t="s">
        <v>77</v>
      </c>
      <c r="B90" s="4">
        <v>213</v>
      </c>
    </row>
    <row r="92" spans="1:2">
      <c r="A92" t="s">
        <v>78</v>
      </c>
    </row>
    <row r="93" spans="1:2">
      <c r="A93" t="s">
        <v>79</v>
      </c>
      <c r="B93" s="2">
        <v>119</v>
      </c>
    </row>
    <row r="94" spans="1:2">
      <c r="A94" t="s">
        <v>80</v>
      </c>
    </row>
    <row r="95" spans="1:2">
      <c r="A95" t="s">
        <v>81</v>
      </c>
      <c r="B95" s="2">
        <v>64</v>
      </c>
    </row>
  </sheetData>
  <pageMargins left="0.74791666666666667" right="0.74791666666666667" top="0.98402777777777783" bottom="0.98402777777777783" header="0.51180555555555562" footer="0.51180555555555562"/>
  <pageSetup firstPageNumber="0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6" r:id="rId4" name="Button 4">
              <controlPr defaultSize="0" autoFill="0" autoLine="0" autoPict="0">
                <anchor moveWithCells="1" sizeWithCells="1">
                  <from>
                    <xdr:col>8</xdr:col>
                    <xdr:colOff>28575</xdr:colOff>
                    <xdr:row>1</xdr:row>
                    <xdr:rowOff>133350</xdr:rowOff>
                  </from>
                  <to>
                    <xdr:col>10</xdr:col>
                    <xdr:colOff>152400</xdr:colOff>
                    <xdr:row>3</xdr:row>
                    <xdr:rowOff>76200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Predmjer i predračun</vt:lpstr>
      <vt:lpstr>Sheet1</vt:lpstr>
      <vt:lpstr>Pricelist2005</vt:lpstr>
      <vt:lpstr>'Predmjer i predračun'!Print_Area</vt:lpstr>
      <vt:lpstr>'Predmjer i predračun'!Print_Titles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vladimirs</dc:creator>
  <cp:lastModifiedBy>Milacic, Matija</cp:lastModifiedBy>
  <cp:revision>1</cp:revision>
  <cp:lastPrinted>2019-12-11T08:43:09Z</cp:lastPrinted>
  <dcterms:created xsi:type="dcterms:W3CDTF">2005-06-17T06:42:26Z</dcterms:created>
  <dcterms:modified xsi:type="dcterms:W3CDTF">2019-12-27T13:31:01Z</dcterms:modified>
</cp:coreProperties>
</file>