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Korisnicki podaci\Documents\Documents\MICUN\S T I T\2023.g\Projekti\Telekom Rekonstrukcija napajanja\GP Jake Struje\"/>
    </mc:Choice>
  </mc:AlternateContent>
  <xr:revisionPtr revIDLastSave="0" documentId="13_ncr:1_{A1222DC1-2AF1-44E4-B2B0-7B4AC1C88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ONova1.A" sheetId="14" r:id="rId1"/>
    <sheet name="GRONova1.B" sheetId="16" r:id="rId2"/>
    <sheet name="Trafo 2" sheetId="15" r:id="rId3"/>
    <sheet name="Sheet2" sheetId="17" r:id="rId4"/>
    <sheet name="Sheet4" sheetId="19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5" l="1"/>
  <c r="P23" i="15" s="1"/>
  <c r="E23" i="15"/>
  <c r="G23" i="15" s="1"/>
  <c r="Q23" i="15" s="1"/>
  <c r="M30" i="15"/>
  <c r="P30" i="15" s="1"/>
  <c r="E30" i="15"/>
  <c r="G30" i="15" s="1"/>
  <c r="M29" i="15"/>
  <c r="P29" i="15" s="1"/>
  <c r="E29" i="15"/>
  <c r="G29" i="15" s="1"/>
  <c r="M28" i="15"/>
  <c r="P28" i="15" s="1"/>
  <c r="E28" i="15"/>
  <c r="G28" i="15" s="1"/>
  <c r="M27" i="15"/>
  <c r="P27" i="15" s="1"/>
  <c r="E27" i="15"/>
  <c r="G27" i="15" s="1"/>
  <c r="P26" i="15"/>
  <c r="M26" i="15"/>
  <c r="E26" i="15"/>
  <c r="G26" i="15" s="1"/>
  <c r="M25" i="15"/>
  <c r="P25" i="15" s="1"/>
  <c r="E25" i="15"/>
  <c r="G25" i="15" s="1"/>
  <c r="M24" i="15"/>
  <c r="P24" i="15" s="1"/>
  <c r="E24" i="15"/>
  <c r="G24" i="15" s="1"/>
  <c r="M22" i="15"/>
  <c r="P22" i="15" s="1"/>
  <c r="E22" i="15"/>
  <c r="G22" i="15" s="1"/>
  <c r="M21" i="15"/>
  <c r="P21" i="15" s="1"/>
  <c r="E21" i="15"/>
  <c r="G21" i="15" s="1"/>
  <c r="M20" i="15"/>
  <c r="P20" i="15" s="1"/>
  <c r="E20" i="15"/>
  <c r="G20" i="15" s="1"/>
  <c r="M19" i="15"/>
  <c r="P19" i="15" s="1"/>
  <c r="E19" i="15"/>
  <c r="G19" i="15" s="1"/>
  <c r="M18" i="15"/>
  <c r="P18" i="15" s="1"/>
  <c r="E18" i="15"/>
  <c r="G18" i="15" s="1"/>
  <c r="M17" i="15"/>
  <c r="P17" i="15" s="1"/>
  <c r="E17" i="15"/>
  <c r="G17" i="15" s="1"/>
  <c r="M16" i="15"/>
  <c r="P16" i="15" s="1"/>
  <c r="E16" i="15"/>
  <c r="G16" i="15" s="1"/>
  <c r="M15" i="15"/>
  <c r="P15" i="15" s="1"/>
  <c r="E15" i="15"/>
  <c r="G15" i="15" s="1"/>
  <c r="M14" i="15"/>
  <c r="P14" i="15" s="1"/>
  <c r="E14" i="15"/>
  <c r="B13" i="15"/>
  <c r="N32" i="16"/>
  <c r="Q32" i="16" s="1"/>
  <c r="F32" i="16"/>
  <c r="H32" i="16" s="1"/>
  <c r="N31" i="16"/>
  <c r="Q31" i="16" s="1"/>
  <c r="F31" i="16"/>
  <c r="H31" i="16" s="1"/>
  <c r="N30" i="16"/>
  <c r="Q30" i="16" s="1"/>
  <c r="F30" i="16"/>
  <c r="H30" i="16" s="1"/>
  <c r="N29" i="16"/>
  <c r="Q29" i="16" s="1"/>
  <c r="F29" i="16"/>
  <c r="H29" i="16" s="1"/>
  <c r="N28" i="16"/>
  <c r="Q28" i="16" s="1"/>
  <c r="F28" i="16"/>
  <c r="H28" i="16" s="1"/>
  <c r="N27" i="16"/>
  <c r="Q27" i="16" s="1"/>
  <c r="F27" i="16"/>
  <c r="H27" i="16" s="1"/>
  <c r="N26" i="16"/>
  <c r="F26" i="16"/>
  <c r="H26" i="16" s="1"/>
  <c r="N25" i="16"/>
  <c r="Q25" i="16" s="1"/>
  <c r="F25" i="16"/>
  <c r="H25" i="16" s="1"/>
  <c r="N24" i="16"/>
  <c r="Q24" i="16" s="1"/>
  <c r="F24" i="16"/>
  <c r="H24" i="16" s="1"/>
  <c r="N23" i="16"/>
  <c r="Q23" i="16" s="1"/>
  <c r="F23" i="16"/>
  <c r="H23" i="16" s="1"/>
  <c r="N22" i="16"/>
  <c r="Q22" i="16" s="1"/>
  <c r="C22" i="16"/>
  <c r="F22" i="16" s="1"/>
  <c r="H22" i="16" s="1"/>
  <c r="N21" i="16"/>
  <c r="Q21" i="16" s="1"/>
  <c r="C21" i="16"/>
  <c r="F21" i="16" s="1"/>
  <c r="H21" i="16" s="1"/>
  <c r="N19" i="16"/>
  <c r="F19" i="16"/>
  <c r="H19" i="16" s="1"/>
  <c r="N18" i="16"/>
  <c r="Q18" i="16" s="1"/>
  <c r="F18" i="16"/>
  <c r="H18" i="16" s="1"/>
  <c r="N17" i="16"/>
  <c r="Q17" i="16" s="1"/>
  <c r="F17" i="16"/>
  <c r="H17" i="16" s="1"/>
  <c r="N16" i="16"/>
  <c r="Q16" i="16" s="1"/>
  <c r="F16" i="16"/>
  <c r="H16" i="16" s="1"/>
  <c r="N15" i="16"/>
  <c r="Q15" i="16" s="1"/>
  <c r="F15" i="16"/>
  <c r="H15" i="16" s="1"/>
  <c r="N14" i="16"/>
  <c r="Q14" i="16" s="1"/>
  <c r="N43" i="14"/>
  <c r="Q43" i="14" s="1"/>
  <c r="F43" i="14"/>
  <c r="H43" i="14" s="1"/>
  <c r="N42" i="14"/>
  <c r="Q42" i="14" s="1"/>
  <c r="F42" i="14"/>
  <c r="H42" i="14" s="1"/>
  <c r="N41" i="14"/>
  <c r="Q41" i="14" s="1"/>
  <c r="F41" i="14"/>
  <c r="H41" i="14" s="1"/>
  <c r="N40" i="14"/>
  <c r="Q40" i="14" s="1"/>
  <c r="F40" i="14"/>
  <c r="H40" i="14" s="1"/>
  <c r="N39" i="14"/>
  <c r="Q39" i="14" s="1"/>
  <c r="F39" i="14"/>
  <c r="H39" i="14" s="1"/>
  <c r="N38" i="14"/>
  <c r="Q38" i="14" s="1"/>
  <c r="F38" i="14"/>
  <c r="H38" i="14" s="1"/>
  <c r="N37" i="14"/>
  <c r="Q37" i="14" s="1"/>
  <c r="F37" i="14"/>
  <c r="H37" i="14" s="1"/>
  <c r="N36" i="14"/>
  <c r="F36" i="14"/>
  <c r="H36" i="14" s="1"/>
  <c r="N35" i="14"/>
  <c r="Q35" i="14" s="1"/>
  <c r="F35" i="14"/>
  <c r="H35" i="14" s="1"/>
  <c r="N34" i="14"/>
  <c r="Q34" i="14" s="1"/>
  <c r="F34" i="14"/>
  <c r="H34" i="14" s="1"/>
  <c r="N33" i="14"/>
  <c r="Q33" i="14" s="1"/>
  <c r="F33" i="14"/>
  <c r="H33" i="14" s="1"/>
  <c r="N32" i="14"/>
  <c r="Q32" i="14" s="1"/>
  <c r="F32" i="14"/>
  <c r="H32" i="14" s="1"/>
  <c r="R32" i="14" s="1"/>
  <c r="N31" i="14"/>
  <c r="Q31" i="14" s="1"/>
  <c r="F31" i="14"/>
  <c r="H31" i="14" s="1"/>
  <c r="N30" i="14"/>
  <c r="Q30" i="14" s="1"/>
  <c r="F30" i="14"/>
  <c r="H30" i="14" s="1"/>
  <c r="N29" i="14"/>
  <c r="Q29" i="14" s="1"/>
  <c r="F29" i="14"/>
  <c r="H29" i="14" s="1"/>
  <c r="N28" i="14"/>
  <c r="F28" i="14"/>
  <c r="H28" i="14" s="1"/>
  <c r="Q27" i="14"/>
  <c r="N27" i="14"/>
  <c r="F27" i="14"/>
  <c r="H27" i="14" s="1"/>
  <c r="N26" i="14"/>
  <c r="Q26" i="14" s="1"/>
  <c r="F26" i="14"/>
  <c r="H26" i="14" s="1"/>
  <c r="N25" i="14"/>
  <c r="Q25" i="14" s="1"/>
  <c r="F25" i="14"/>
  <c r="H25" i="14" s="1"/>
  <c r="N24" i="14"/>
  <c r="Q24" i="14" s="1"/>
  <c r="F24" i="14"/>
  <c r="H24" i="14" s="1"/>
  <c r="N23" i="14"/>
  <c r="Q23" i="14" s="1"/>
  <c r="F23" i="14"/>
  <c r="H23" i="14" s="1"/>
  <c r="N22" i="14"/>
  <c r="Q22" i="14" s="1"/>
  <c r="F22" i="14"/>
  <c r="H22" i="14" s="1"/>
  <c r="R22" i="14" s="1"/>
  <c r="N21" i="14"/>
  <c r="Q21" i="14" s="1"/>
  <c r="F21" i="14"/>
  <c r="H21" i="14" s="1"/>
  <c r="N20" i="14"/>
  <c r="Q20" i="14" s="1"/>
  <c r="C20" i="14"/>
  <c r="C19" i="14" s="1"/>
  <c r="C12" i="14" s="1"/>
  <c r="N19" i="14"/>
  <c r="Q19" i="14" s="1"/>
  <c r="R18" i="14"/>
  <c r="N17" i="14"/>
  <c r="Q17" i="14" s="1"/>
  <c r="F17" i="14"/>
  <c r="H17" i="14" s="1"/>
  <c r="R17" i="14" s="1"/>
  <c r="N16" i="14"/>
  <c r="Q16" i="14" s="1"/>
  <c r="F16" i="14"/>
  <c r="H16" i="14" s="1"/>
  <c r="N15" i="14"/>
  <c r="Q15" i="14" s="1"/>
  <c r="F15" i="14"/>
  <c r="H15" i="14" s="1"/>
  <c r="N14" i="14"/>
  <c r="Q14" i="14" s="1"/>
  <c r="F14" i="14"/>
  <c r="H14" i="14" s="1"/>
  <c r="N13" i="14"/>
  <c r="Q13" i="14" s="1"/>
  <c r="F13" i="14"/>
  <c r="H13" i="14" s="1"/>
  <c r="R13" i="14" s="1"/>
  <c r="N12" i="14"/>
  <c r="Q12" i="14" s="1"/>
  <c r="R15" i="14" l="1"/>
  <c r="R39" i="14"/>
  <c r="R43" i="14"/>
  <c r="Q15" i="15"/>
  <c r="Q17" i="15"/>
  <c r="Q29" i="15"/>
  <c r="Q26" i="15"/>
  <c r="Q18" i="15"/>
  <c r="Q28" i="15"/>
  <c r="Q27" i="15"/>
  <c r="Q19" i="15"/>
  <c r="Q30" i="15"/>
  <c r="Q24" i="15"/>
  <c r="Q16" i="15"/>
  <c r="Q25" i="15"/>
  <c r="E13" i="15"/>
  <c r="Q20" i="15"/>
  <c r="Q21" i="15"/>
  <c r="Q22" i="15"/>
  <c r="G14" i="15"/>
  <c r="Q14" i="15" s="1"/>
  <c r="R22" i="16"/>
  <c r="R30" i="16"/>
  <c r="C14" i="16"/>
  <c r="R23" i="16"/>
  <c r="R25" i="16"/>
  <c r="R21" i="16"/>
  <c r="R31" i="16"/>
  <c r="R18" i="16"/>
  <c r="R17" i="16"/>
  <c r="R29" i="16"/>
  <c r="R16" i="16"/>
  <c r="R32" i="16"/>
  <c r="R24" i="16"/>
  <c r="R27" i="16"/>
  <c r="R15" i="16"/>
  <c r="R28" i="16"/>
  <c r="F14" i="16"/>
  <c r="H14" i="16" s="1"/>
  <c r="R14" i="16" s="1"/>
  <c r="Q19" i="16"/>
  <c r="R19" i="16" s="1"/>
  <c r="Q26" i="16"/>
  <c r="R26" i="16" s="1"/>
  <c r="R29" i="14"/>
  <c r="R42" i="14"/>
  <c r="R25" i="14"/>
  <c r="R27" i="14"/>
  <c r="R37" i="14"/>
  <c r="F20" i="14"/>
  <c r="H20" i="14" s="1"/>
  <c r="R20" i="14" s="1"/>
  <c r="R30" i="14"/>
  <c r="R35" i="14"/>
  <c r="R40" i="14"/>
  <c r="R31" i="14"/>
  <c r="R23" i="14"/>
  <c r="R33" i="14"/>
  <c r="R26" i="14"/>
  <c r="R38" i="14"/>
  <c r="R41" i="14"/>
  <c r="R34" i="14"/>
  <c r="R21" i="14"/>
  <c r="R14" i="14"/>
  <c r="R24" i="14"/>
  <c r="R16" i="14"/>
  <c r="Q28" i="14"/>
  <c r="R28" i="14" s="1"/>
  <c r="Q36" i="14"/>
  <c r="R36" i="14" s="1"/>
  <c r="F19" i="14" l="1"/>
  <c r="F12" i="14" l="1"/>
  <c r="H12" i="14" s="1"/>
  <c r="R12" i="14" s="1"/>
  <c r="H19" i="14"/>
  <c r="R19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Micun</author>
  </authors>
  <commentList>
    <comment ref="K12" authorId="0" shapeId="0" xr:uid="{BA30DA2D-87FC-4C7F-AC77-8E41977C5802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3" authorId="0" shapeId="0" xr:uid="{71AD0EF0-1270-4594-8D47-3931FCAB10DC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14" authorId="0" shapeId="0" xr:uid="{1D329B3A-DC9F-4B12-9E0D-5871D27C5BD0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5" authorId="0" shapeId="0" xr:uid="{EA5FAC76-33B4-4E44-9E0F-E0101B26D78D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7" authorId="0" shapeId="0" xr:uid="{149A18C7-041F-4DC4-8A6F-F3DC542BA11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9" authorId="0" shapeId="0" xr:uid="{D021E4C6-79CA-47CD-A71E-1C69FAB9EDED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0" authorId="0" shapeId="0" xr:uid="{E07020F5-18E2-492A-B1C7-A6BA1C2350A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1" authorId="0" shapeId="0" xr:uid="{6FE75D35-136B-4973-8487-7A38D3404948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22" authorId="0" shapeId="0" xr:uid="{5C36434C-5CA4-40F2-9B98-94189C755675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26" authorId="0" shapeId="0" xr:uid="{945F0F9C-B265-4E6C-B7F7-E9F92B1B6FE6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7" authorId="0" shapeId="0" xr:uid="{E8383AC9-4B40-4D09-BDCB-921A7064AE49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28" authorId="0" shapeId="0" xr:uid="{8882D517-5060-4B77-BBC1-A5D896FA44F9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9" authorId="0" shapeId="0" xr:uid="{5BE39186-C75B-4FC2-A6A4-96C5966ECE78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0" authorId="0" shapeId="0" xr:uid="{186AD47B-F311-44C1-929F-741DF7ED5F9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1" authorId="0" shapeId="0" xr:uid="{EDDAB29F-A815-4A04-96F8-42D59C89DA6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32" authorId="0" shapeId="0" xr:uid="{2705CED1-A42C-4658-83B5-79BB46184446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3" authorId="0" shapeId="0" xr:uid="{0EF26CA3-97A1-4B13-A602-83CB2FD54122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4" authorId="0" shapeId="0" xr:uid="{1C1403D1-B5EF-47B5-8A2A-8EC65A3C4F2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5" authorId="0" shapeId="0" xr:uid="{C6782307-4DBF-43B0-B52C-D1DB68A1188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6" authorId="0" shapeId="0" xr:uid="{67CAAE93-FDF8-4941-8CAE-076CF0F736C5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7" authorId="0" shapeId="0" xr:uid="{00136D27-7A44-42CD-8D2A-967F96F03F9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8" authorId="0" shapeId="0" xr:uid="{00B23BEE-97F7-412D-B217-2B1220CBE358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40" authorId="0" shapeId="0" xr:uid="{C9197F37-8F63-4288-9788-20C7C090FAA5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41" authorId="0" shapeId="0" xr:uid="{44D7A086-0FFE-41B5-A64A-D8668DA1E151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42" authorId="0" shapeId="0" xr:uid="{286D8D44-AABA-45A4-A2E0-4B7E168CCF9D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43" authorId="0" shapeId="0" xr:uid="{C7CEC5DA-C59F-4AA6-8F74-793776B07364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Micun</author>
  </authors>
  <commentList>
    <comment ref="K14" authorId="0" shapeId="0" xr:uid="{31A5F820-FC41-4F80-8B1D-29D2B681543E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15" authorId="0" shapeId="0" xr:uid="{D7C52A8C-339C-4167-950E-CC7AC98929D9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6" authorId="0" shapeId="0" xr:uid="{16313EC4-8A86-42B3-8967-93760E71EA72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7" authorId="0" shapeId="0" xr:uid="{5111B817-7566-4B75-9B08-AB83E8F51246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18" authorId="0" shapeId="0" xr:uid="{3AAFF99B-0152-45CF-9EC4-B3CD60DF9521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19" authorId="0" shapeId="0" xr:uid="{7B853746-C5CA-498E-84D3-03A158AC873D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21" authorId="0" shapeId="0" xr:uid="{0D0EAAE0-9A8E-4CFD-B5C6-4B97C262916B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2" authorId="0" shapeId="0" xr:uid="{D345D31C-AC26-4849-812C-3AA52644A9F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3" authorId="0" shapeId="0" xr:uid="{F1B246EE-FAC0-411F-90D5-0C15C49A4217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24" authorId="0" shapeId="0" xr:uid="{6C9E13F0-B72B-4539-B170-D2F0206B809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K25" authorId="0" shapeId="0" xr:uid="{B111371A-C114-4D52-B29B-AB1E5F3694D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8" authorId="0" shapeId="0" xr:uid="{1EFA7BE8-2919-4A94-B2D6-74C11DA13368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29" authorId="0" shapeId="0" xr:uid="{878685D3-C1DC-4322-A7B4-66BB6FB3E276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0" authorId="0" shapeId="0" xr:uid="{BCD2E0FA-4965-4722-83A8-8C9408002F4C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1" authorId="0" shapeId="0" xr:uid="{6A68F3AD-FEB7-4FA9-ABFE-636F0C0705BB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K32" authorId="0" shapeId="0" xr:uid="{B4D9FEC7-D77F-40AA-8DB4-5D914E1E5F2D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Micun</author>
  </authors>
  <commentList>
    <comment ref="J14" authorId="0" shapeId="0" xr:uid="{29C3BD48-CFBE-49B8-BABC-F23F7DC30BC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15" authorId="0" shapeId="0" xr:uid="{3C7BF5CB-3541-49C6-AD91-FF294C5047A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16" authorId="0" shapeId="0" xr:uid="{ED5C434E-57DD-4417-8F57-FEEAA4702698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17" authorId="0" shapeId="0" xr:uid="{00F9915C-F6E8-4468-8647-CC2B7CE3FD3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18" authorId="0" shapeId="0" xr:uid="{24496F20-9C0F-440B-B9A8-ADD63BE9B9FA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19" authorId="0" shapeId="0" xr:uid="{6ADEFA35-6C42-4E7D-A06F-4B45DBA66880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0" authorId="0" shapeId="0" xr:uid="{65495486-CAAB-40E4-8221-44004425564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1" authorId="0" shapeId="0" xr:uid="{47AB1528-92AE-4D85-9F84-F9FD1EF51E9C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2" authorId="0" shapeId="0" xr:uid="{85DEB7DB-890B-49D9-91C8-81B248E24AB7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3" authorId="0" shapeId="0" xr:uid="{2AF9C465-9C93-4DC5-B442-6D4ABE671912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4" authorId="0" shapeId="0" xr:uid="{D834FFDC-CD57-48E3-A0F9-F772A42140B9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J25" authorId="0" shapeId="0" xr:uid="{5164E424-0F1E-4CEC-857E-BAE8BB3237EB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6" authorId="0" shapeId="0" xr:uid="{E501F713-637F-4776-8B3C-DDFC9DC9E303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7" authorId="0" shapeId="0" xr:uid="{831F85F8-0F96-44A3-88D0-6AB031726095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PVC za višezilne
1,5-22
2,5-28
4-40
6-51
10-69
16-92
25-120
35-147
50-182
70-223
95-267
120-308
150-352
185-399
240-466</t>
        </r>
      </text>
    </comment>
    <comment ref="J28" authorId="0" shapeId="0" xr:uid="{7A959812-B807-43A3-9DBE-341897C02772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29" authorId="0" shapeId="0" xr:uid="{73FD4465-8155-426D-8E1F-5195E3F0EE58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  <comment ref="J30" authorId="0" shapeId="0" xr:uid="{FEE865D6-4CAD-4D9E-8885-95CB923E612F}">
      <text>
        <r>
          <rPr>
            <b/>
            <sz val="8"/>
            <color indexed="81"/>
            <rFont val="Tahoma"/>
            <family val="2"/>
          </rPr>
          <t>Mićun Nikitović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strujna opteretljivost 
RAZVODA TIPA E Tabela 12 -temperatura 30 Polietilen za višezilne
1,5-28
2,5-38
4-50
6-64
10-87
16-115
25-150
35-184
50-228
70-279
95-335
120-385
150-441
185-500
240-584</t>
        </r>
      </text>
    </comment>
  </commentList>
</comments>
</file>

<file path=xl/sharedStrings.xml><?xml version="1.0" encoding="utf-8"?>
<sst xmlns="http://schemas.openxmlformats.org/spreadsheetml/2006/main" count="574" uniqueCount="298">
  <si>
    <t>RT2</t>
  </si>
  <si>
    <t>(mm2)</t>
  </si>
  <si>
    <t>( W )</t>
  </si>
  <si>
    <t>menosti</t>
  </si>
  <si>
    <t>P</t>
  </si>
  <si>
    <t>snage</t>
  </si>
  <si>
    <t>jednovre-</t>
  </si>
  <si>
    <t>snaga</t>
  </si>
  <si>
    <t>Faktor</t>
  </si>
  <si>
    <t>Instalisana</t>
  </si>
  <si>
    <t>Relacija</t>
  </si>
  <si>
    <t xml:space="preserve">PP 00 5 x 16 </t>
  </si>
  <si>
    <t>TRAFO 2</t>
  </si>
  <si>
    <t xml:space="preserve">    Tabelarni proračun  i izbor trajno dopuštene struje  i presjeka kabla</t>
  </si>
  <si>
    <t>prema JUS N.B2. 752 , sa provjerom   zaštite od preopterećenja  u skladu sa JUS N.B2. 743</t>
  </si>
  <si>
    <t xml:space="preserve">Tip i presjek </t>
  </si>
  <si>
    <t>Tip</t>
  </si>
  <si>
    <t>Trajno</t>
  </si>
  <si>
    <t>Korekc.</t>
  </si>
  <si>
    <t>faktor</t>
  </si>
  <si>
    <t>Više-</t>
  </si>
  <si>
    <t xml:space="preserve">Usvojeni </t>
  </si>
  <si>
    <t xml:space="preserve">Komentar: </t>
  </si>
  <si>
    <t>Pvn</t>
  </si>
  <si>
    <t>Ib</t>
  </si>
  <si>
    <t>kabla</t>
  </si>
  <si>
    <t>razvoda</t>
  </si>
  <si>
    <t>dopušt</t>
  </si>
  <si>
    <t>grupe</t>
  </si>
  <si>
    <t>podnosiva</t>
  </si>
  <si>
    <t>kratnik</t>
  </si>
  <si>
    <t>osigura~</t>
  </si>
  <si>
    <t>Kako je:</t>
  </si>
  <si>
    <t>cosφ</t>
  </si>
  <si>
    <t>struja</t>
  </si>
  <si>
    <t>strujnih</t>
  </si>
  <si>
    <t>temper</t>
  </si>
  <si>
    <t xml:space="preserve">nazivne </t>
  </si>
  <si>
    <t>1,45xIz/K</t>
  </si>
  <si>
    <t>Ib=&lt;In&lt;=Iz i</t>
  </si>
  <si>
    <t>prema</t>
  </si>
  <si>
    <t>Id</t>
  </si>
  <si>
    <t>krugova</t>
  </si>
  <si>
    <t>okoline</t>
  </si>
  <si>
    <t>Iz</t>
  </si>
  <si>
    <t>struje</t>
  </si>
  <si>
    <t>In</t>
  </si>
  <si>
    <t>In&lt;=1,45xIz/K</t>
  </si>
  <si>
    <t>(A )</t>
  </si>
  <si>
    <t>K1</t>
  </si>
  <si>
    <t>K2</t>
  </si>
  <si>
    <t>K</t>
  </si>
  <si>
    <t>to odabrani</t>
  </si>
  <si>
    <t xml:space="preserve">         p r e m a           J U S       N.   B2.   752</t>
  </si>
  <si>
    <t>N.E5.206</t>
  </si>
  <si>
    <t xml:space="preserve">presjek kabla </t>
  </si>
  <si>
    <t>i osigurač</t>
  </si>
  <si>
    <t>F</t>
  </si>
  <si>
    <t>E</t>
  </si>
  <si>
    <t>NHXCH- FE180/E90 4x95/50</t>
  </si>
  <si>
    <t>NHXCH- FE180/E90 4x25/16</t>
  </si>
  <si>
    <t>160/80</t>
  </si>
  <si>
    <t>250/160</t>
  </si>
  <si>
    <t>Q1.4</t>
  </si>
  <si>
    <t>Q1.1</t>
  </si>
  <si>
    <t>Q1.5</t>
  </si>
  <si>
    <t>Q1.3</t>
  </si>
  <si>
    <t>Q1.2</t>
  </si>
  <si>
    <t>Q1.6</t>
  </si>
  <si>
    <t>Q1.7</t>
  </si>
  <si>
    <t>Q2.4</t>
  </si>
  <si>
    <t>NN/Trafo 2 -  Stulz CSD 442/1 (I sprat)</t>
  </si>
  <si>
    <t>Un</t>
  </si>
  <si>
    <t>NN/Trafo 2 -APC Symetra I row (I sprat)</t>
  </si>
  <si>
    <t>NN/Trafo 2 -APC Symetra III  row (I sprat)</t>
  </si>
  <si>
    <t>NN/Trafo 2 -APC Symetra IV  row (I sprat)</t>
  </si>
  <si>
    <t xml:space="preserve"> 
u NN tr.2</t>
  </si>
  <si>
    <t>NN/Trafo 2 - BZA 108 51 Actura (I sprat)</t>
  </si>
  <si>
    <t>PP 00 4 x 35</t>
  </si>
  <si>
    <t>PP 00 4 x 25</t>
  </si>
  <si>
    <t>5QS12</t>
  </si>
  <si>
    <t>6QS5</t>
  </si>
  <si>
    <t xml:space="preserve">PP OO 4 X 25 </t>
  </si>
  <si>
    <t>6QS6</t>
  </si>
  <si>
    <t>5QS6</t>
  </si>
  <si>
    <t xml:space="preserve">NHXHX 5x16 </t>
  </si>
  <si>
    <t>1QS5</t>
  </si>
  <si>
    <t>6QS3</t>
  </si>
  <si>
    <t>PP 00 5 x 16</t>
  </si>
  <si>
    <t xml:space="preserve">NHXHX 5x25 </t>
  </si>
  <si>
    <t xml:space="preserve">ATG 3x16 + ATG3x10/25 </t>
  </si>
  <si>
    <t xml:space="preserve">PP 00 5x10 </t>
  </si>
  <si>
    <t>NHXHX 5x10</t>
  </si>
  <si>
    <t>NHXHX 4x35/25</t>
  </si>
  <si>
    <t>PP 00 4x25/16</t>
  </si>
  <si>
    <t>NN/Trafo 2 -  Uniflair TDAV0611 (IV sprat) x2</t>
  </si>
  <si>
    <t>TIP 2/desno</t>
  </si>
  <si>
    <t>Sistem 48/45</t>
  </si>
  <si>
    <t xml:space="preserve">RT2 </t>
  </si>
  <si>
    <t>desni orman 
iznad RO-UPS 4</t>
  </si>
  <si>
    <t>RT2 Legrand</t>
  </si>
  <si>
    <t>NN/Trafo 2 - Benning 48/45 HD (IV sprat) +  Bening Stari UPS (IV sprat)  sa RT-IV</t>
  </si>
  <si>
    <t>Prekidač</t>
  </si>
  <si>
    <t>Osigurač</t>
  </si>
  <si>
    <t>Kleme</t>
  </si>
  <si>
    <t>6QS2</t>
  </si>
  <si>
    <t>6FU2</t>
  </si>
  <si>
    <t>6QS10</t>
  </si>
  <si>
    <t>6FU10</t>
  </si>
  <si>
    <t>5FU12</t>
  </si>
  <si>
    <t>5QS4</t>
  </si>
  <si>
    <t>5FU4</t>
  </si>
  <si>
    <t>5XT45-48</t>
  </si>
  <si>
    <t>5XT13-16</t>
  </si>
  <si>
    <t>5QS5</t>
  </si>
  <si>
    <t>5XT17-20</t>
  </si>
  <si>
    <t>6XT17-20</t>
  </si>
  <si>
    <t>PP 00 4 x 25/25</t>
  </si>
  <si>
    <t>5FU6</t>
  </si>
  <si>
    <t>5FU5</t>
  </si>
  <si>
    <t>6QS4</t>
  </si>
  <si>
    <t>6FU4</t>
  </si>
  <si>
    <t>6XT13-16</t>
  </si>
  <si>
    <t>6XT5-8</t>
  </si>
  <si>
    <t>6XT37-40</t>
  </si>
  <si>
    <t>1QS7</t>
  </si>
  <si>
    <t>1FU7</t>
  </si>
  <si>
    <t>1XT25-28</t>
  </si>
  <si>
    <t>1QS8</t>
  </si>
  <si>
    <t>1FU8</t>
  </si>
  <si>
    <t>1XT29-32</t>
  </si>
  <si>
    <t>1QS1</t>
  </si>
  <si>
    <t>1FU1</t>
  </si>
  <si>
    <t>1XT1-4</t>
  </si>
  <si>
    <t>1QS9</t>
  </si>
  <si>
    <t>1FU9</t>
  </si>
  <si>
    <t>1XT33-36</t>
  </si>
  <si>
    <t>1QS3</t>
  </si>
  <si>
    <t>1FU3</t>
  </si>
  <si>
    <t>1XT9-12</t>
  </si>
  <si>
    <t>1FU5</t>
  </si>
  <si>
    <t>1XT17-20</t>
  </si>
  <si>
    <t xml:space="preserve"> 5FU9</t>
  </si>
  <si>
    <t>5QS9</t>
  </si>
  <si>
    <t>5XT33-36</t>
  </si>
  <si>
    <t>1QS4</t>
  </si>
  <si>
    <t>1FU4</t>
  </si>
  <si>
    <t>1XT13-16</t>
  </si>
  <si>
    <t>6QS7</t>
  </si>
  <si>
    <t>6FU7</t>
  </si>
  <si>
    <t>6XT25-28</t>
  </si>
  <si>
    <t>6FU6</t>
  </si>
  <si>
    <t>6XT21-24</t>
  </si>
  <si>
    <t>6QS12</t>
  </si>
  <si>
    <t>PP OO 4 X 25</t>
  </si>
  <si>
    <t>6FU12</t>
  </si>
  <si>
    <t>6XT41-44</t>
  </si>
  <si>
    <t>6QS9</t>
  </si>
  <si>
    <t>6FU9</t>
  </si>
  <si>
    <t>6XT33-36</t>
  </si>
  <si>
    <t>5QS1</t>
  </si>
  <si>
    <t>5FU1</t>
  </si>
  <si>
    <t>5XT1-4</t>
  </si>
  <si>
    <t>5QS2</t>
  </si>
  <si>
    <t>5FU2</t>
  </si>
  <si>
    <t>5XT5-8</t>
  </si>
  <si>
    <t>1QS6</t>
  </si>
  <si>
    <t>1XT21-24</t>
  </si>
  <si>
    <t>5XT21-24</t>
  </si>
  <si>
    <t>5QS10</t>
  </si>
  <si>
    <t>5FU10</t>
  </si>
  <si>
    <t>5XT37-40</t>
  </si>
  <si>
    <t>6QS1</t>
  </si>
  <si>
    <t>6FU1</t>
  </si>
  <si>
    <t>6XT1-4</t>
  </si>
  <si>
    <t>6FU3</t>
  </si>
  <si>
    <t>6XT9-12</t>
  </si>
  <si>
    <t>PP 00 4x35/25</t>
  </si>
  <si>
    <t>KOMPACT</t>
  </si>
  <si>
    <t xml:space="preserve">   6FU5 (6FU6)</t>
  </si>
  <si>
    <t>NHXH-Fe180 5x10mm</t>
  </si>
  <si>
    <t>NN/TRAFO 2</t>
  </si>
  <si>
    <t>NHXCH- FE180/E90 5x10</t>
  </si>
  <si>
    <t>NN/Trafo 2 -  RT-I sprat Ag</t>
  </si>
  <si>
    <t>NN/Trafo 2 -  RT-II sprat Ag</t>
  </si>
  <si>
    <t xml:space="preserve"> PP-Y 5x4</t>
  </si>
  <si>
    <t>NHXHX 4x25/16</t>
  </si>
  <si>
    <t>‚2x(P/F 3x1x240)+240</t>
  </si>
  <si>
    <t>PP OO 5 x 10</t>
  </si>
  <si>
    <t>POSTOJEĆE POZICIJE -  OZNAKE</t>
  </si>
  <si>
    <t>PP 00 5x16</t>
  </si>
  <si>
    <t>2x(P/F 3x1x240)+240</t>
  </si>
  <si>
    <t>Oznaka kabla</t>
  </si>
  <si>
    <t>WM 1.1</t>
  </si>
  <si>
    <t>WG 2</t>
  </si>
  <si>
    <t>WG 3</t>
  </si>
  <si>
    <t>WG 4</t>
  </si>
  <si>
    <t>WG 5</t>
  </si>
  <si>
    <t>WG 6</t>
  </si>
  <si>
    <t>WG 7</t>
  </si>
  <si>
    <t>WG 8</t>
  </si>
  <si>
    <t>WG 9</t>
  </si>
  <si>
    <t>WG 10</t>
  </si>
  <si>
    <t>WG 11</t>
  </si>
  <si>
    <t>WG 12</t>
  </si>
  <si>
    <t>WG 13</t>
  </si>
  <si>
    <t>WG 14</t>
  </si>
  <si>
    <t>WG 15</t>
  </si>
  <si>
    <t>WG 16</t>
  </si>
  <si>
    <t>WG 17</t>
  </si>
  <si>
    <t>WG 18</t>
  </si>
  <si>
    <t>WG 19</t>
  </si>
  <si>
    <t>WG 20</t>
  </si>
  <si>
    <t>WG 21</t>
  </si>
  <si>
    <t>WG 22</t>
  </si>
  <si>
    <t>WG 23</t>
  </si>
  <si>
    <t>WG 24</t>
  </si>
  <si>
    <t>1FU6</t>
  </si>
  <si>
    <t xml:space="preserve">PP OO 4 X16 </t>
  </si>
  <si>
    <t>PP OO 4 X16</t>
  </si>
  <si>
    <t>ATS-DEA</t>
  </si>
  <si>
    <t>2x(PP 00 3x1x240 )+240</t>
  </si>
  <si>
    <t>2x(PP 00 3x1x240)+240</t>
  </si>
  <si>
    <t>WM 1.2</t>
  </si>
  <si>
    <t>WM 2</t>
  </si>
  <si>
    <t>WM 3</t>
  </si>
  <si>
    <t>WM 4</t>
  </si>
  <si>
    <t>WM 5</t>
  </si>
  <si>
    <t>WG 1</t>
  </si>
  <si>
    <t>WM 1</t>
  </si>
  <si>
    <t>N2XH 5 x 16</t>
  </si>
  <si>
    <t xml:space="preserve">N2XH 5x10 </t>
  </si>
  <si>
    <t>N2XH 5x16</t>
  </si>
  <si>
    <t>N2XH 5 x 6</t>
  </si>
  <si>
    <t>4xNHXH-J FE180/E90 1x 185</t>
  </si>
  <si>
    <t xml:space="preserve"> PP00 4x25</t>
  </si>
  <si>
    <t>N2XH 4x95 +50</t>
  </si>
  <si>
    <t>ATS - Prekidač 1-0-2</t>
  </si>
  <si>
    <t>WM  2</t>
  </si>
  <si>
    <t>GRO/Nov 1.A</t>
  </si>
  <si>
    <t>GRO/Novi 1.B</t>
  </si>
  <si>
    <t>NN/Trafo 1 - GRO/Novi 1. B/M</t>
  </si>
  <si>
    <t>GRO/Novi 1.B/M- RO ANEX 1/M</t>
  </si>
  <si>
    <t>GRO/Novi 1.B/M - RO I sprat/M</t>
  </si>
  <si>
    <t>GRO/Novi 1.B/M- RO II sprat /M</t>
  </si>
  <si>
    <t>GRO/Novi 1.B/M - RO V sprat/M</t>
  </si>
  <si>
    <t>GRO/Novi 1.B/M - RO B Punjača</t>
  </si>
  <si>
    <t>GRO/Novi 1.B/M -ATS</t>
  </si>
  <si>
    <t>GRO/Novi 1.B/Ag-APC Symetra V  row (I sprat)</t>
  </si>
  <si>
    <t>GRO/Novi 1.B/Ag-  Stulz 171/A br. 3 (IV sprat)</t>
  </si>
  <si>
    <t>GRO/Novi 1.B/Ag -  Stulz CSD 442/1(I sprat)</t>
  </si>
  <si>
    <t>GRO/Novi  1.B/Ag- Emerson 304 41 prizemlje) LC1</t>
  </si>
  <si>
    <t>GRO/Novi 1.B/Ag - PBC 6200 (V sprat)</t>
  </si>
  <si>
    <t>GRO/Novi 1.B/Ag- Net Sure 2 (III sprat)</t>
  </si>
  <si>
    <t>GRO/Novi 1.B/Ag- RO Polcija podrum/Ag</t>
  </si>
  <si>
    <t>GRO/Novi 1.B/Ag- RT ANEX 1/Ag</t>
  </si>
  <si>
    <t>NN/Trafo 1 - GRO/Novi 1. A</t>
  </si>
  <si>
    <t>GRO/Novi 1.A- RO aneks Suteren/M</t>
  </si>
  <si>
    <t>GRO/Novi 1.A - RO pri/M</t>
  </si>
  <si>
    <t>GRO/Novi 1.A/M- RO ANEX 2/M</t>
  </si>
  <si>
    <t>GRO/Novi 1.A - RO III-M  ( Split 7kW *2 III sprat)</t>
  </si>
  <si>
    <t>GRO/Novi 1.A/M - RO B Punjača</t>
  </si>
  <si>
    <t>GRO/Novi 1.A/M -ATS</t>
  </si>
  <si>
    <t>GRO/Novi 1.A -APC Symetra II  row (I sprat)</t>
  </si>
  <si>
    <t>Novi 2</t>
  </si>
  <si>
    <t xml:space="preserve">GRO/Novi 1.A - Benning novi UPS (IV sprat) </t>
  </si>
  <si>
    <t>GRO/Novi 1.A-  Stulz CSD 442/1(I sprat)</t>
  </si>
  <si>
    <t>GRO/Novi 1.A -  Stulz CSD 442/1(I sprat)</t>
  </si>
  <si>
    <t>GRO/Novi 1.A -  Stulz 171/A  (1 i 4)+SUVT2 
(IV sprat)</t>
  </si>
  <si>
    <t>GRO/Novi 1.A- RO LC1 (Split 7kW br.1 LC1 x2)</t>
  </si>
  <si>
    <t>GRO/Novi 1.A -RT-TO/IV sprat -BZA 205 01  (V sprat)+  Guardian (IV sprat) + Emerson BZA 108 51 (IV sprat) + Split 7kW  (V sprat)</t>
  </si>
  <si>
    <t>GRO/Novi 1.A - Benning 48/45 HD (I sprat)</t>
  </si>
  <si>
    <t>GRO/Novi 1.A -APC SUVT 2 (IV sprat)</t>
  </si>
  <si>
    <t>GRO/Novi 1.A - RO IV sprat/Ag</t>
  </si>
  <si>
    <t xml:space="preserve">GRO/Novi 1.A - Ericsson BZA 205 01 (II sprat) + Emerson BZA 108 31 (III sprat) - sa RT međunarodna </t>
  </si>
  <si>
    <t>GRO/Novi  1.A- RO podrum1/Ag</t>
  </si>
  <si>
    <t>GRO/Novi 1.A - RO podrum 2/Ag</t>
  </si>
  <si>
    <t>GRO/Novi 1.A- RO Ventilatori podrum/Ag</t>
  </si>
  <si>
    <t xml:space="preserve">GRO/Novi 1.B - RO Podrum,optika, </t>
  </si>
  <si>
    <t>GRO/Novi 1.A- RO aneks Suteren/Ag</t>
  </si>
  <si>
    <t>GRO/Novi 1.A- Lift</t>
  </si>
  <si>
    <t>GRO/Novi 1.A- RO  Prizemlje/Ag</t>
  </si>
  <si>
    <t>GRO/Novi 1.A/Ag- RT ANEX 2/Ag</t>
  </si>
  <si>
    <t xml:space="preserve">GRO/Novi 1.A - RT II/Ag -Split 7kW  (II sprat) </t>
  </si>
  <si>
    <t>GRO/Novi 1.B/Ag - RO III Ag (III sprat  Split 7kW *3 )</t>
  </si>
  <si>
    <t>GRO/Novi 1.A - RO V sprat/Ag</t>
  </si>
  <si>
    <t>GRO/Novi -  Stulz 171/A br. 2 (IV sprat)</t>
  </si>
  <si>
    <t>TRAFO 1 -GRO/ Novi 1.B</t>
  </si>
  <si>
    <t>TRAFO 1 -GRO/ Novi 1.A</t>
  </si>
  <si>
    <t xml:space="preserve">NN/Trafo 2 -  RT Nova prenos (III sprat - BZA108 35(III sprat) + Net sure 1 (III sprat) </t>
  </si>
  <si>
    <t>NN/Trafo 2 - GRO A ( Dejta centar prizemlje)</t>
  </si>
  <si>
    <t>NN/Trafo 2 -  Stulz CSD 442/1 (I sprat) rezerva</t>
  </si>
  <si>
    <t>2x(P/FT 3x1x240 )+240</t>
  </si>
  <si>
    <t>2x(P/FT 3x1x240 )+241</t>
  </si>
  <si>
    <t xml:space="preserve">PP 00 4 x 16 </t>
  </si>
  <si>
    <t>GRO/Novi 1.B/Ag - GRO/B (DC prizemlje)</t>
  </si>
  <si>
    <t xml:space="preserve"> DEA FG WILSON </t>
  </si>
  <si>
    <t>DE ELCOS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</si>
</sst>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0.0"/>
    <numFmt numFmtId="166" formatCode="_-* #,##0.00\ &quot;Din.&quot;_-;\-* #,##0.00\ &quot;Din.&quot;_-;_-* &quot;-&quot;??\ &quot;Din.&quot;_-;_-@_-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  <charset val="238"/>
    </font>
    <font>
      <sz val="10"/>
      <name val="Aptos Narrow"/>
      <family val="2"/>
    </font>
    <font>
      <b/>
      <sz val="10"/>
      <name val="Aptos Narrow"/>
      <family val="2"/>
    </font>
    <font>
      <b/>
      <sz val="11"/>
      <name val="Aptos Narrow"/>
      <family val="2"/>
    </font>
    <font>
      <b/>
      <sz val="18"/>
      <name val="Aptos Narrow"/>
      <family val="2"/>
    </font>
    <font>
      <b/>
      <sz val="14"/>
      <name val="Aptos Narrow"/>
      <family val="2"/>
    </font>
    <font>
      <sz val="11"/>
      <name val="Times New Roman YU"/>
      <family val="1"/>
    </font>
    <font>
      <sz val="10"/>
      <name val="Arial"/>
      <family val="2"/>
      <charset val="238"/>
    </font>
    <font>
      <b/>
      <sz val="10"/>
      <color rgb="FFFF0000"/>
      <name val="Aptos Narrow"/>
      <family val="2"/>
    </font>
    <font>
      <b/>
      <sz val="11"/>
      <color rgb="FFFF0000"/>
      <name val="Aptos Narrow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auto="1"/>
      </bottom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tted">
        <color auto="1"/>
      </bottom>
      <diagonal/>
    </border>
    <border>
      <left/>
      <right style="double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indexed="64"/>
      </right>
      <top style="dotted">
        <color auto="1"/>
      </top>
      <bottom style="dotted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double">
        <color indexed="64"/>
      </right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3" fillId="0" borderId="0"/>
  </cellStyleXfs>
  <cellXfs count="13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/>
    <xf numFmtId="0" fontId="7" fillId="0" borderId="16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11" xfId="0" applyFont="1" applyBorder="1"/>
    <xf numFmtId="9" fontId="7" fillId="0" borderId="5" xfId="2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/>
    </xf>
    <xf numFmtId="0" fontId="7" fillId="0" borderId="1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5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13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left"/>
    </xf>
    <xf numFmtId="0" fontId="7" fillId="0" borderId="6" xfId="0" applyFont="1" applyBorder="1"/>
    <xf numFmtId="0" fontId="7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/>
    <xf numFmtId="0" fontId="7" fillId="0" borderId="5" xfId="0" applyFont="1" applyBorder="1"/>
    <xf numFmtId="0" fontId="7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quotePrefix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quotePrefix="1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7" fillId="0" borderId="26" xfId="0" applyFont="1" applyBorder="1"/>
    <xf numFmtId="0" fontId="9" fillId="0" borderId="26" xfId="0" applyFont="1" applyBorder="1" applyAlignment="1">
      <alignment horizontal="center"/>
    </xf>
    <xf numFmtId="0" fontId="7" fillId="0" borderId="27" xfId="0" applyFont="1" applyBorder="1"/>
    <xf numFmtId="0" fontId="9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166" fontId="7" fillId="0" borderId="32" xfId="1" applyNumberFormat="1" applyFont="1" applyFill="1" applyBorder="1" applyAlignment="1">
      <alignment horizontal="left"/>
    </xf>
    <xf numFmtId="0" fontId="8" fillId="0" borderId="26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 applyAlignment="1">
      <alignment horizontal="left"/>
    </xf>
    <xf numFmtId="0" fontId="7" fillId="0" borderId="5" xfId="0" quotePrefix="1" applyFont="1" applyBorder="1"/>
    <xf numFmtId="0" fontId="11" fillId="0" borderId="0" xfId="0" quotePrefix="1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3" xfId="0" applyFont="1" applyBorder="1"/>
    <xf numFmtId="0" fontId="14" fillId="0" borderId="6" xfId="0" applyFont="1" applyBorder="1"/>
    <xf numFmtId="0" fontId="14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1" fontId="14" fillId="0" borderId="5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4" fillId="0" borderId="5" xfId="0" quotePrefix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</cellXfs>
  <cellStyles count="5">
    <cellStyle name="Currency" xfId="1" builtinId="4"/>
    <cellStyle name="Normal" xfId="0" builtinId="0"/>
    <cellStyle name="Normal 2" xfId="3" xr:uid="{7B6F9A1E-9798-43DE-B37E-9EBC3879E4EC}"/>
    <cellStyle name="Normal 2 2" xfId="4" xr:uid="{D8D13CF0-B355-478C-9F0E-6A156469248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581B7-375A-41F5-8238-4FB7D7DB2100}">
  <dimension ref="A1:U44"/>
  <sheetViews>
    <sheetView tabSelected="1" view="pageBreakPreview" zoomScale="55" zoomScaleNormal="100" zoomScaleSheetLayoutView="55" workbookViewId="0">
      <selection activeCell="T24" sqref="T24"/>
    </sheetView>
  </sheetViews>
  <sheetFormatPr defaultRowHeight="13.5"/>
  <cols>
    <col min="1" max="1" width="8.28515625" style="1" customWidth="1"/>
    <col min="2" max="2" width="28.42578125" style="42" customWidth="1"/>
    <col min="3" max="3" width="8" style="3" customWidth="1"/>
    <col min="4" max="4" width="7.5703125" style="4" bestFit="1" customWidth="1"/>
    <col min="5" max="5" width="5.140625" style="2" customWidth="1"/>
    <col min="6" max="6" width="7.42578125" style="2" bestFit="1" customWidth="1"/>
    <col min="7" max="7" width="4.140625" style="2" customWidth="1"/>
    <col min="8" max="8" width="7.5703125" style="2" customWidth="1"/>
    <col min="9" max="9" width="24.28515625" style="2" customWidth="1"/>
    <col min="10" max="10" width="4.7109375" style="2" customWidth="1"/>
    <col min="11" max="11" width="5.7109375" style="2" customWidth="1"/>
    <col min="12" max="12" width="6.85546875" style="2" customWidth="1"/>
    <col min="13" max="13" width="6" style="2" customWidth="1"/>
    <col min="14" max="14" width="7.28515625" style="5" customWidth="1"/>
    <col min="15" max="15" width="5.7109375" style="2" customWidth="1"/>
    <col min="16" max="16" width="6.5703125" style="2" customWidth="1"/>
    <col min="17" max="17" width="7.85546875" style="5" customWidth="1"/>
    <col min="18" max="18" width="10.7109375" style="7" customWidth="1"/>
    <col min="19" max="19" width="10.7109375" style="33" customWidth="1"/>
    <col min="20" max="20" width="15.5703125" style="1" bestFit="1" customWidth="1"/>
    <col min="21" max="21" width="9.5703125" style="1" bestFit="1" customWidth="1"/>
    <col min="22" max="256" width="9.140625" style="1"/>
    <col min="257" max="257" width="8.42578125" style="1" bestFit="1" customWidth="1"/>
    <col min="258" max="258" width="17.5703125" style="1" customWidth="1"/>
    <col min="259" max="259" width="8" style="1" bestFit="1" customWidth="1"/>
    <col min="260" max="260" width="6.85546875" style="1" customWidth="1"/>
    <col min="261" max="261" width="5.140625" style="1" customWidth="1"/>
    <col min="262" max="262" width="7.7109375" style="1" customWidth="1"/>
    <col min="263" max="263" width="6.5703125" style="1" customWidth="1"/>
    <col min="264" max="264" width="21.7109375" style="1" bestFit="1" customWidth="1"/>
    <col min="265" max="265" width="4.7109375" style="1" customWidth="1"/>
    <col min="266" max="266" width="5.28515625" style="1" customWidth="1"/>
    <col min="267" max="267" width="6.5703125" style="1" customWidth="1"/>
    <col min="268" max="268" width="6.7109375" style="1" customWidth="1"/>
    <col min="269" max="269" width="7.140625" style="1" customWidth="1"/>
    <col min="270" max="270" width="6" style="1" customWidth="1"/>
    <col min="271" max="271" width="6.5703125" style="1" customWidth="1"/>
    <col min="272" max="272" width="6.28515625" style="1" customWidth="1"/>
    <col min="273" max="273" width="10.7109375" style="1" customWidth="1"/>
    <col min="274" max="275" width="9.140625" style="1"/>
    <col min="276" max="276" width="19.7109375" style="1" bestFit="1" customWidth="1"/>
    <col min="277" max="512" width="9.140625" style="1"/>
    <col min="513" max="513" width="8.42578125" style="1" bestFit="1" customWidth="1"/>
    <col min="514" max="514" width="17.5703125" style="1" customWidth="1"/>
    <col min="515" max="515" width="8" style="1" bestFit="1" customWidth="1"/>
    <col min="516" max="516" width="6.85546875" style="1" customWidth="1"/>
    <col min="517" max="517" width="5.140625" style="1" customWidth="1"/>
    <col min="518" max="518" width="7.7109375" style="1" customWidth="1"/>
    <col min="519" max="519" width="6.5703125" style="1" customWidth="1"/>
    <col min="520" max="520" width="21.7109375" style="1" bestFit="1" customWidth="1"/>
    <col min="521" max="521" width="4.7109375" style="1" customWidth="1"/>
    <col min="522" max="522" width="5.28515625" style="1" customWidth="1"/>
    <col min="523" max="523" width="6.5703125" style="1" customWidth="1"/>
    <col min="524" max="524" width="6.7109375" style="1" customWidth="1"/>
    <col min="525" max="525" width="7.140625" style="1" customWidth="1"/>
    <col min="526" max="526" width="6" style="1" customWidth="1"/>
    <col min="527" max="527" width="6.5703125" style="1" customWidth="1"/>
    <col min="528" max="528" width="6.28515625" style="1" customWidth="1"/>
    <col min="529" max="529" width="10.7109375" style="1" customWidth="1"/>
    <col min="530" max="531" width="9.140625" style="1"/>
    <col min="532" max="532" width="19.7109375" style="1" bestFit="1" customWidth="1"/>
    <col min="533" max="768" width="9.140625" style="1"/>
    <col min="769" max="769" width="8.42578125" style="1" bestFit="1" customWidth="1"/>
    <col min="770" max="770" width="17.5703125" style="1" customWidth="1"/>
    <col min="771" max="771" width="8" style="1" bestFit="1" customWidth="1"/>
    <col min="772" max="772" width="6.85546875" style="1" customWidth="1"/>
    <col min="773" max="773" width="5.140625" style="1" customWidth="1"/>
    <col min="774" max="774" width="7.7109375" style="1" customWidth="1"/>
    <col min="775" max="775" width="6.5703125" style="1" customWidth="1"/>
    <col min="776" max="776" width="21.7109375" style="1" bestFit="1" customWidth="1"/>
    <col min="777" max="777" width="4.7109375" style="1" customWidth="1"/>
    <col min="778" max="778" width="5.28515625" style="1" customWidth="1"/>
    <col min="779" max="779" width="6.5703125" style="1" customWidth="1"/>
    <col min="780" max="780" width="6.7109375" style="1" customWidth="1"/>
    <col min="781" max="781" width="7.140625" style="1" customWidth="1"/>
    <col min="782" max="782" width="6" style="1" customWidth="1"/>
    <col min="783" max="783" width="6.5703125" style="1" customWidth="1"/>
    <col min="784" max="784" width="6.28515625" style="1" customWidth="1"/>
    <col min="785" max="785" width="10.7109375" style="1" customWidth="1"/>
    <col min="786" max="787" width="9.140625" style="1"/>
    <col min="788" max="788" width="19.7109375" style="1" bestFit="1" customWidth="1"/>
    <col min="789" max="1024" width="9.140625" style="1"/>
    <col min="1025" max="1025" width="8.42578125" style="1" bestFit="1" customWidth="1"/>
    <col min="1026" max="1026" width="17.5703125" style="1" customWidth="1"/>
    <col min="1027" max="1027" width="8" style="1" bestFit="1" customWidth="1"/>
    <col min="1028" max="1028" width="6.85546875" style="1" customWidth="1"/>
    <col min="1029" max="1029" width="5.140625" style="1" customWidth="1"/>
    <col min="1030" max="1030" width="7.7109375" style="1" customWidth="1"/>
    <col min="1031" max="1031" width="6.5703125" style="1" customWidth="1"/>
    <col min="1032" max="1032" width="21.7109375" style="1" bestFit="1" customWidth="1"/>
    <col min="1033" max="1033" width="4.7109375" style="1" customWidth="1"/>
    <col min="1034" max="1034" width="5.28515625" style="1" customWidth="1"/>
    <col min="1035" max="1035" width="6.5703125" style="1" customWidth="1"/>
    <col min="1036" max="1036" width="6.7109375" style="1" customWidth="1"/>
    <col min="1037" max="1037" width="7.140625" style="1" customWidth="1"/>
    <col min="1038" max="1038" width="6" style="1" customWidth="1"/>
    <col min="1039" max="1039" width="6.5703125" style="1" customWidth="1"/>
    <col min="1040" max="1040" width="6.28515625" style="1" customWidth="1"/>
    <col min="1041" max="1041" width="10.7109375" style="1" customWidth="1"/>
    <col min="1042" max="1043" width="9.140625" style="1"/>
    <col min="1044" max="1044" width="19.7109375" style="1" bestFit="1" customWidth="1"/>
    <col min="1045" max="1280" width="9.140625" style="1"/>
    <col min="1281" max="1281" width="8.42578125" style="1" bestFit="1" customWidth="1"/>
    <col min="1282" max="1282" width="17.5703125" style="1" customWidth="1"/>
    <col min="1283" max="1283" width="8" style="1" bestFit="1" customWidth="1"/>
    <col min="1284" max="1284" width="6.85546875" style="1" customWidth="1"/>
    <col min="1285" max="1285" width="5.140625" style="1" customWidth="1"/>
    <col min="1286" max="1286" width="7.7109375" style="1" customWidth="1"/>
    <col min="1287" max="1287" width="6.5703125" style="1" customWidth="1"/>
    <col min="1288" max="1288" width="21.7109375" style="1" bestFit="1" customWidth="1"/>
    <col min="1289" max="1289" width="4.7109375" style="1" customWidth="1"/>
    <col min="1290" max="1290" width="5.28515625" style="1" customWidth="1"/>
    <col min="1291" max="1291" width="6.5703125" style="1" customWidth="1"/>
    <col min="1292" max="1292" width="6.7109375" style="1" customWidth="1"/>
    <col min="1293" max="1293" width="7.140625" style="1" customWidth="1"/>
    <col min="1294" max="1294" width="6" style="1" customWidth="1"/>
    <col min="1295" max="1295" width="6.5703125" style="1" customWidth="1"/>
    <col min="1296" max="1296" width="6.28515625" style="1" customWidth="1"/>
    <col min="1297" max="1297" width="10.7109375" style="1" customWidth="1"/>
    <col min="1298" max="1299" width="9.140625" style="1"/>
    <col min="1300" max="1300" width="19.7109375" style="1" bestFit="1" customWidth="1"/>
    <col min="1301" max="1536" width="9.140625" style="1"/>
    <col min="1537" max="1537" width="8.42578125" style="1" bestFit="1" customWidth="1"/>
    <col min="1538" max="1538" width="17.5703125" style="1" customWidth="1"/>
    <col min="1539" max="1539" width="8" style="1" bestFit="1" customWidth="1"/>
    <col min="1540" max="1540" width="6.85546875" style="1" customWidth="1"/>
    <col min="1541" max="1541" width="5.140625" style="1" customWidth="1"/>
    <col min="1542" max="1542" width="7.7109375" style="1" customWidth="1"/>
    <col min="1543" max="1543" width="6.5703125" style="1" customWidth="1"/>
    <col min="1544" max="1544" width="21.7109375" style="1" bestFit="1" customWidth="1"/>
    <col min="1545" max="1545" width="4.7109375" style="1" customWidth="1"/>
    <col min="1546" max="1546" width="5.28515625" style="1" customWidth="1"/>
    <col min="1547" max="1547" width="6.5703125" style="1" customWidth="1"/>
    <col min="1548" max="1548" width="6.7109375" style="1" customWidth="1"/>
    <col min="1549" max="1549" width="7.140625" style="1" customWidth="1"/>
    <col min="1550" max="1550" width="6" style="1" customWidth="1"/>
    <col min="1551" max="1551" width="6.5703125" style="1" customWidth="1"/>
    <col min="1552" max="1552" width="6.28515625" style="1" customWidth="1"/>
    <col min="1553" max="1553" width="10.7109375" style="1" customWidth="1"/>
    <col min="1554" max="1555" width="9.140625" style="1"/>
    <col min="1556" max="1556" width="19.7109375" style="1" bestFit="1" customWidth="1"/>
    <col min="1557" max="1792" width="9.140625" style="1"/>
    <col min="1793" max="1793" width="8.42578125" style="1" bestFit="1" customWidth="1"/>
    <col min="1794" max="1794" width="17.5703125" style="1" customWidth="1"/>
    <col min="1795" max="1795" width="8" style="1" bestFit="1" customWidth="1"/>
    <col min="1796" max="1796" width="6.85546875" style="1" customWidth="1"/>
    <col min="1797" max="1797" width="5.140625" style="1" customWidth="1"/>
    <col min="1798" max="1798" width="7.7109375" style="1" customWidth="1"/>
    <col min="1799" max="1799" width="6.5703125" style="1" customWidth="1"/>
    <col min="1800" max="1800" width="21.7109375" style="1" bestFit="1" customWidth="1"/>
    <col min="1801" max="1801" width="4.7109375" style="1" customWidth="1"/>
    <col min="1802" max="1802" width="5.28515625" style="1" customWidth="1"/>
    <col min="1803" max="1803" width="6.5703125" style="1" customWidth="1"/>
    <col min="1804" max="1804" width="6.7109375" style="1" customWidth="1"/>
    <col min="1805" max="1805" width="7.140625" style="1" customWidth="1"/>
    <col min="1806" max="1806" width="6" style="1" customWidth="1"/>
    <col min="1807" max="1807" width="6.5703125" style="1" customWidth="1"/>
    <col min="1808" max="1808" width="6.28515625" style="1" customWidth="1"/>
    <col min="1809" max="1809" width="10.7109375" style="1" customWidth="1"/>
    <col min="1810" max="1811" width="9.140625" style="1"/>
    <col min="1812" max="1812" width="19.7109375" style="1" bestFit="1" customWidth="1"/>
    <col min="1813" max="2048" width="9.140625" style="1"/>
    <col min="2049" max="2049" width="8.42578125" style="1" bestFit="1" customWidth="1"/>
    <col min="2050" max="2050" width="17.5703125" style="1" customWidth="1"/>
    <col min="2051" max="2051" width="8" style="1" bestFit="1" customWidth="1"/>
    <col min="2052" max="2052" width="6.85546875" style="1" customWidth="1"/>
    <col min="2053" max="2053" width="5.140625" style="1" customWidth="1"/>
    <col min="2054" max="2054" width="7.7109375" style="1" customWidth="1"/>
    <col min="2055" max="2055" width="6.5703125" style="1" customWidth="1"/>
    <col min="2056" max="2056" width="21.7109375" style="1" bestFit="1" customWidth="1"/>
    <col min="2057" max="2057" width="4.7109375" style="1" customWidth="1"/>
    <col min="2058" max="2058" width="5.28515625" style="1" customWidth="1"/>
    <col min="2059" max="2059" width="6.5703125" style="1" customWidth="1"/>
    <col min="2060" max="2060" width="6.7109375" style="1" customWidth="1"/>
    <col min="2061" max="2061" width="7.140625" style="1" customWidth="1"/>
    <col min="2062" max="2062" width="6" style="1" customWidth="1"/>
    <col min="2063" max="2063" width="6.5703125" style="1" customWidth="1"/>
    <col min="2064" max="2064" width="6.28515625" style="1" customWidth="1"/>
    <col min="2065" max="2065" width="10.7109375" style="1" customWidth="1"/>
    <col min="2066" max="2067" width="9.140625" style="1"/>
    <col min="2068" max="2068" width="19.7109375" style="1" bestFit="1" customWidth="1"/>
    <col min="2069" max="2304" width="9.140625" style="1"/>
    <col min="2305" max="2305" width="8.42578125" style="1" bestFit="1" customWidth="1"/>
    <col min="2306" max="2306" width="17.5703125" style="1" customWidth="1"/>
    <col min="2307" max="2307" width="8" style="1" bestFit="1" customWidth="1"/>
    <col min="2308" max="2308" width="6.85546875" style="1" customWidth="1"/>
    <col min="2309" max="2309" width="5.140625" style="1" customWidth="1"/>
    <col min="2310" max="2310" width="7.7109375" style="1" customWidth="1"/>
    <col min="2311" max="2311" width="6.5703125" style="1" customWidth="1"/>
    <col min="2312" max="2312" width="21.7109375" style="1" bestFit="1" customWidth="1"/>
    <col min="2313" max="2313" width="4.7109375" style="1" customWidth="1"/>
    <col min="2314" max="2314" width="5.28515625" style="1" customWidth="1"/>
    <col min="2315" max="2315" width="6.5703125" style="1" customWidth="1"/>
    <col min="2316" max="2316" width="6.7109375" style="1" customWidth="1"/>
    <col min="2317" max="2317" width="7.140625" style="1" customWidth="1"/>
    <col min="2318" max="2318" width="6" style="1" customWidth="1"/>
    <col min="2319" max="2319" width="6.5703125" style="1" customWidth="1"/>
    <col min="2320" max="2320" width="6.28515625" style="1" customWidth="1"/>
    <col min="2321" max="2321" width="10.7109375" style="1" customWidth="1"/>
    <col min="2322" max="2323" width="9.140625" style="1"/>
    <col min="2324" max="2324" width="19.7109375" style="1" bestFit="1" customWidth="1"/>
    <col min="2325" max="2560" width="9.140625" style="1"/>
    <col min="2561" max="2561" width="8.42578125" style="1" bestFit="1" customWidth="1"/>
    <col min="2562" max="2562" width="17.5703125" style="1" customWidth="1"/>
    <col min="2563" max="2563" width="8" style="1" bestFit="1" customWidth="1"/>
    <col min="2564" max="2564" width="6.85546875" style="1" customWidth="1"/>
    <col min="2565" max="2565" width="5.140625" style="1" customWidth="1"/>
    <col min="2566" max="2566" width="7.7109375" style="1" customWidth="1"/>
    <col min="2567" max="2567" width="6.5703125" style="1" customWidth="1"/>
    <col min="2568" max="2568" width="21.7109375" style="1" bestFit="1" customWidth="1"/>
    <col min="2569" max="2569" width="4.7109375" style="1" customWidth="1"/>
    <col min="2570" max="2570" width="5.28515625" style="1" customWidth="1"/>
    <col min="2571" max="2571" width="6.5703125" style="1" customWidth="1"/>
    <col min="2572" max="2572" width="6.7109375" style="1" customWidth="1"/>
    <col min="2573" max="2573" width="7.140625" style="1" customWidth="1"/>
    <col min="2574" max="2574" width="6" style="1" customWidth="1"/>
    <col min="2575" max="2575" width="6.5703125" style="1" customWidth="1"/>
    <col min="2576" max="2576" width="6.28515625" style="1" customWidth="1"/>
    <col min="2577" max="2577" width="10.7109375" style="1" customWidth="1"/>
    <col min="2578" max="2579" width="9.140625" style="1"/>
    <col min="2580" max="2580" width="19.7109375" style="1" bestFit="1" customWidth="1"/>
    <col min="2581" max="2816" width="9.140625" style="1"/>
    <col min="2817" max="2817" width="8.42578125" style="1" bestFit="1" customWidth="1"/>
    <col min="2818" max="2818" width="17.5703125" style="1" customWidth="1"/>
    <col min="2819" max="2819" width="8" style="1" bestFit="1" customWidth="1"/>
    <col min="2820" max="2820" width="6.85546875" style="1" customWidth="1"/>
    <col min="2821" max="2821" width="5.140625" style="1" customWidth="1"/>
    <col min="2822" max="2822" width="7.7109375" style="1" customWidth="1"/>
    <col min="2823" max="2823" width="6.5703125" style="1" customWidth="1"/>
    <col min="2824" max="2824" width="21.7109375" style="1" bestFit="1" customWidth="1"/>
    <col min="2825" max="2825" width="4.7109375" style="1" customWidth="1"/>
    <col min="2826" max="2826" width="5.28515625" style="1" customWidth="1"/>
    <col min="2827" max="2827" width="6.5703125" style="1" customWidth="1"/>
    <col min="2828" max="2828" width="6.7109375" style="1" customWidth="1"/>
    <col min="2829" max="2829" width="7.140625" style="1" customWidth="1"/>
    <col min="2830" max="2830" width="6" style="1" customWidth="1"/>
    <col min="2831" max="2831" width="6.5703125" style="1" customWidth="1"/>
    <col min="2832" max="2832" width="6.28515625" style="1" customWidth="1"/>
    <col min="2833" max="2833" width="10.7109375" style="1" customWidth="1"/>
    <col min="2834" max="2835" width="9.140625" style="1"/>
    <col min="2836" max="2836" width="19.7109375" style="1" bestFit="1" customWidth="1"/>
    <col min="2837" max="3072" width="9.140625" style="1"/>
    <col min="3073" max="3073" width="8.42578125" style="1" bestFit="1" customWidth="1"/>
    <col min="3074" max="3074" width="17.5703125" style="1" customWidth="1"/>
    <col min="3075" max="3075" width="8" style="1" bestFit="1" customWidth="1"/>
    <col min="3076" max="3076" width="6.85546875" style="1" customWidth="1"/>
    <col min="3077" max="3077" width="5.140625" style="1" customWidth="1"/>
    <col min="3078" max="3078" width="7.7109375" style="1" customWidth="1"/>
    <col min="3079" max="3079" width="6.5703125" style="1" customWidth="1"/>
    <col min="3080" max="3080" width="21.7109375" style="1" bestFit="1" customWidth="1"/>
    <col min="3081" max="3081" width="4.7109375" style="1" customWidth="1"/>
    <col min="3082" max="3082" width="5.28515625" style="1" customWidth="1"/>
    <col min="3083" max="3083" width="6.5703125" style="1" customWidth="1"/>
    <col min="3084" max="3084" width="6.7109375" style="1" customWidth="1"/>
    <col min="3085" max="3085" width="7.140625" style="1" customWidth="1"/>
    <col min="3086" max="3086" width="6" style="1" customWidth="1"/>
    <col min="3087" max="3087" width="6.5703125" style="1" customWidth="1"/>
    <col min="3088" max="3088" width="6.28515625" style="1" customWidth="1"/>
    <col min="3089" max="3089" width="10.7109375" style="1" customWidth="1"/>
    <col min="3090" max="3091" width="9.140625" style="1"/>
    <col min="3092" max="3092" width="19.7109375" style="1" bestFit="1" customWidth="1"/>
    <col min="3093" max="3328" width="9.140625" style="1"/>
    <col min="3329" max="3329" width="8.42578125" style="1" bestFit="1" customWidth="1"/>
    <col min="3330" max="3330" width="17.5703125" style="1" customWidth="1"/>
    <col min="3331" max="3331" width="8" style="1" bestFit="1" customWidth="1"/>
    <col min="3332" max="3332" width="6.85546875" style="1" customWidth="1"/>
    <col min="3333" max="3333" width="5.140625" style="1" customWidth="1"/>
    <col min="3334" max="3334" width="7.7109375" style="1" customWidth="1"/>
    <col min="3335" max="3335" width="6.5703125" style="1" customWidth="1"/>
    <col min="3336" max="3336" width="21.7109375" style="1" bestFit="1" customWidth="1"/>
    <col min="3337" max="3337" width="4.7109375" style="1" customWidth="1"/>
    <col min="3338" max="3338" width="5.28515625" style="1" customWidth="1"/>
    <col min="3339" max="3339" width="6.5703125" style="1" customWidth="1"/>
    <col min="3340" max="3340" width="6.7109375" style="1" customWidth="1"/>
    <col min="3341" max="3341" width="7.140625" style="1" customWidth="1"/>
    <col min="3342" max="3342" width="6" style="1" customWidth="1"/>
    <col min="3343" max="3343" width="6.5703125" style="1" customWidth="1"/>
    <col min="3344" max="3344" width="6.28515625" style="1" customWidth="1"/>
    <col min="3345" max="3345" width="10.7109375" style="1" customWidth="1"/>
    <col min="3346" max="3347" width="9.140625" style="1"/>
    <col min="3348" max="3348" width="19.7109375" style="1" bestFit="1" customWidth="1"/>
    <col min="3349" max="3584" width="9.140625" style="1"/>
    <col min="3585" max="3585" width="8.42578125" style="1" bestFit="1" customWidth="1"/>
    <col min="3586" max="3586" width="17.5703125" style="1" customWidth="1"/>
    <col min="3587" max="3587" width="8" style="1" bestFit="1" customWidth="1"/>
    <col min="3588" max="3588" width="6.85546875" style="1" customWidth="1"/>
    <col min="3589" max="3589" width="5.140625" style="1" customWidth="1"/>
    <col min="3590" max="3590" width="7.7109375" style="1" customWidth="1"/>
    <col min="3591" max="3591" width="6.5703125" style="1" customWidth="1"/>
    <col min="3592" max="3592" width="21.7109375" style="1" bestFit="1" customWidth="1"/>
    <col min="3593" max="3593" width="4.7109375" style="1" customWidth="1"/>
    <col min="3594" max="3594" width="5.28515625" style="1" customWidth="1"/>
    <col min="3595" max="3595" width="6.5703125" style="1" customWidth="1"/>
    <col min="3596" max="3596" width="6.7109375" style="1" customWidth="1"/>
    <col min="3597" max="3597" width="7.140625" style="1" customWidth="1"/>
    <col min="3598" max="3598" width="6" style="1" customWidth="1"/>
    <col min="3599" max="3599" width="6.5703125" style="1" customWidth="1"/>
    <col min="3600" max="3600" width="6.28515625" style="1" customWidth="1"/>
    <col min="3601" max="3601" width="10.7109375" style="1" customWidth="1"/>
    <col min="3602" max="3603" width="9.140625" style="1"/>
    <col min="3604" max="3604" width="19.7109375" style="1" bestFit="1" customWidth="1"/>
    <col min="3605" max="3840" width="9.140625" style="1"/>
    <col min="3841" max="3841" width="8.42578125" style="1" bestFit="1" customWidth="1"/>
    <col min="3842" max="3842" width="17.5703125" style="1" customWidth="1"/>
    <col min="3843" max="3843" width="8" style="1" bestFit="1" customWidth="1"/>
    <col min="3844" max="3844" width="6.85546875" style="1" customWidth="1"/>
    <col min="3845" max="3845" width="5.140625" style="1" customWidth="1"/>
    <col min="3846" max="3846" width="7.7109375" style="1" customWidth="1"/>
    <col min="3847" max="3847" width="6.5703125" style="1" customWidth="1"/>
    <col min="3848" max="3848" width="21.7109375" style="1" bestFit="1" customWidth="1"/>
    <col min="3849" max="3849" width="4.7109375" style="1" customWidth="1"/>
    <col min="3850" max="3850" width="5.28515625" style="1" customWidth="1"/>
    <col min="3851" max="3851" width="6.5703125" style="1" customWidth="1"/>
    <col min="3852" max="3852" width="6.7109375" style="1" customWidth="1"/>
    <col min="3853" max="3853" width="7.140625" style="1" customWidth="1"/>
    <col min="3854" max="3854" width="6" style="1" customWidth="1"/>
    <col min="3855" max="3855" width="6.5703125" style="1" customWidth="1"/>
    <col min="3856" max="3856" width="6.28515625" style="1" customWidth="1"/>
    <col min="3857" max="3857" width="10.7109375" style="1" customWidth="1"/>
    <col min="3858" max="3859" width="9.140625" style="1"/>
    <col min="3860" max="3860" width="19.7109375" style="1" bestFit="1" customWidth="1"/>
    <col min="3861" max="4096" width="9.140625" style="1"/>
    <col min="4097" max="4097" width="8.42578125" style="1" bestFit="1" customWidth="1"/>
    <col min="4098" max="4098" width="17.5703125" style="1" customWidth="1"/>
    <col min="4099" max="4099" width="8" style="1" bestFit="1" customWidth="1"/>
    <col min="4100" max="4100" width="6.85546875" style="1" customWidth="1"/>
    <col min="4101" max="4101" width="5.140625" style="1" customWidth="1"/>
    <col min="4102" max="4102" width="7.7109375" style="1" customWidth="1"/>
    <col min="4103" max="4103" width="6.5703125" style="1" customWidth="1"/>
    <col min="4104" max="4104" width="21.7109375" style="1" bestFit="1" customWidth="1"/>
    <col min="4105" max="4105" width="4.7109375" style="1" customWidth="1"/>
    <col min="4106" max="4106" width="5.28515625" style="1" customWidth="1"/>
    <col min="4107" max="4107" width="6.5703125" style="1" customWidth="1"/>
    <col min="4108" max="4108" width="6.7109375" style="1" customWidth="1"/>
    <col min="4109" max="4109" width="7.140625" style="1" customWidth="1"/>
    <col min="4110" max="4110" width="6" style="1" customWidth="1"/>
    <col min="4111" max="4111" width="6.5703125" style="1" customWidth="1"/>
    <col min="4112" max="4112" width="6.28515625" style="1" customWidth="1"/>
    <col min="4113" max="4113" width="10.7109375" style="1" customWidth="1"/>
    <col min="4114" max="4115" width="9.140625" style="1"/>
    <col min="4116" max="4116" width="19.7109375" style="1" bestFit="1" customWidth="1"/>
    <col min="4117" max="4352" width="9.140625" style="1"/>
    <col min="4353" max="4353" width="8.42578125" style="1" bestFit="1" customWidth="1"/>
    <col min="4354" max="4354" width="17.5703125" style="1" customWidth="1"/>
    <col min="4355" max="4355" width="8" style="1" bestFit="1" customWidth="1"/>
    <col min="4356" max="4356" width="6.85546875" style="1" customWidth="1"/>
    <col min="4357" max="4357" width="5.140625" style="1" customWidth="1"/>
    <col min="4358" max="4358" width="7.7109375" style="1" customWidth="1"/>
    <col min="4359" max="4359" width="6.5703125" style="1" customWidth="1"/>
    <col min="4360" max="4360" width="21.7109375" style="1" bestFit="1" customWidth="1"/>
    <col min="4361" max="4361" width="4.7109375" style="1" customWidth="1"/>
    <col min="4362" max="4362" width="5.28515625" style="1" customWidth="1"/>
    <col min="4363" max="4363" width="6.5703125" style="1" customWidth="1"/>
    <col min="4364" max="4364" width="6.7109375" style="1" customWidth="1"/>
    <col min="4365" max="4365" width="7.140625" style="1" customWidth="1"/>
    <col min="4366" max="4366" width="6" style="1" customWidth="1"/>
    <col min="4367" max="4367" width="6.5703125" style="1" customWidth="1"/>
    <col min="4368" max="4368" width="6.28515625" style="1" customWidth="1"/>
    <col min="4369" max="4369" width="10.7109375" style="1" customWidth="1"/>
    <col min="4370" max="4371" width="9.140625" style="1"/>
    <col min="4372" max="4372" width="19.7109375" style="1" bestFit="1" customWidth="1"/>
    <col min="4373" max="4608" width="9.140625" style="1"/>
    <col min="4609" max="4609" width="8.42578125" style="1" bestFit="1" customWidth="1"/>
    <col min="4610" max="4610" width="17.5703125" style="1" customWidth="1"/>
    <col min="4611" max="4611" width="8" style="1" bestFit="1" customWidth="1"/>
    <col min="4612" max="4612" width="6.85546875" style="1" customWidth="1"/>
    <col min="4613" max="4613" width="5.140625" style="1" customWidth="1"/>
    <col min="4614" max="4614" width="7.7109375" style="1" customWidth="1"/>
    <col min="4615" max="4615" width="6.5703125" style="1" customWidth="1"/>
    <col min="4616" max="4616" width="21.7109375" style="1" bestFit="1" customWidth="1"/>
    <col min="4617" max="4617" width="4.7109375" style="1" customWidth="1"/>
    <col min="4618" max="4618" width="5.28515625" style="1" customWidth="1"/>
    <col min="4619" max="4619" width="6.5703125" style="1" customWidth="1"/>
    <col min="4620" max="4620" width="6.7109375" style="1" customWidth="1"/>
    <col min="4621" max="4621" width="7.140625" style="1" customWidth="1"/>
    <col min="4622" max="4622" width="6" style="1" customWidth="1"/>
    <col min="4623" max="4623" width="6.5703125" style="1" customWidth="1"/>
    <col min="4624" max="4624" width="6.28515625" style="1" customWidth="1"/>
    <col min="4625" max="4625" width="10.7109375" style="1" customWidth="1"/>
    <col min="4626" max="4627" width="9.140625" style="1"/>
    <col min="4628" max="4628" width="19.7109375" style="1" bestFit="1" customWidth="1"/>
    <col min="4629" max="4864" width="9.140625" style="1"/>
    <col min="4865" max="4865" width="8.42578125" style="1" bestFit="1" customWidth="1"/>
    <col min="4866" max="4866" width="17.5703125" style="1" customWidth="1"/>
    <col min="4867" max="4867" width="8" style="1" bestFit="1" customWidth="1"/>
    <col min="4868" max="4868" width="6.85546875" style="1" customWidth="1"/>
    <col min="4869" max="4869" width="5.140625" style="1" customWidth="1"/>
    <col min="4870" max="4870" width="7.7109375" style="1" customWidth="1"/>
    <col min="4871" max="4871" width="6.5703125" style="1" customWidth="1"/>
    <col min="4872" max="4872" width="21.7109375" style="1" bestFit="1" customWidth="1"/>
    <col min="4873" max="4873" width="4.7109375" style="1" customWidth="1"/>
    <col min="4874" max="4874" width="5.28515625" style="1" customWidth="1"/>
    <col min="4875" max="4875" width="6.5703125" style="1" customWidth="1"/>
    <col min="4876" max="4876" width="6.7109375" style="1" customWidth="1"/>
    <col min="4877" max="4877" width="7.140625" style="1" customWidth="1"/>
    <col min="4878" max="4878" width="6" style="1" customWidth="1"/>
    <col min="4879" max="4879" width="6.5703125" style="1" customWidth="1"/>
    <col min="4880" max="4880" width="6.28515625" style="1" customWidth="1"/>
    <col min="4881" max="4881" width="10.7109375" style="1" customWidth="1"/>
    <col min="4882" max="4883" width="9.140625" style="1"/>
    <col min="4884" max="4884" width="19.7109375" style="1" bestFit="1" customWidth="1"/>
    <col min="4885" max="5120" width="9.140625" style="1"/>
    <col min="5121" max="5121" width="8.42578125" style="1" bestFit="1" customWidth="1"/>
    <col min="5122" max="5122" width="17.5703125" style="1" customWidth="1"/>
    <col min="5123" max="5123" width="8" style="1" bestFit="1" customWidth="1"/>
    <col min="5124" max="5124" width="6.85546875" style="1" customWidth="1"/>
    <col min="5125" max="5125" width="5.140625" style="1" customWidth="1"/>
    <col min="5126" max="5126" width="7.7109375" style="1" customWidth="1"/>
    <col min="5127" max="5127" width="6.5703125" style="1" customWidth="1"/>
    <col min="5128" max="5128" width="21.7109375" style="1" bestFit="1" customWidth="1"/>
    <col min="5129" max="5129" width="4.7109375" style="1" customWidth="1"/>
    <col min="5130" max="5130" width="5.28515625" style="1" customWidth="1"/>
    <col min="5131" max="5131" width="6.5703125" style="1" customWidth="1"/>
    <col min="5132" max="5132" width="6.7109375" style="1" customWidth="1"/>
    <col min="5133" max="5133" width="7.140625" style="1" customWidth="1"/>
    <col min="5134" max="5134" width="6" style="1" customWidth="1"/>
    <col min="5135" max="5135" width="6.5703125" style="1" customWidth="1"/>
    <col min="5136" max="5136" width="6.28515625" style="1" customWidth="1"/>
    <col min="5137" max="5137" width="10.7109375" style="1" customWidth="1"/>
    <col min="5138" max="5139" width="9.140625" style="1"/>
    <col min="5140" max="5140" width="19.7109375" style="1" bestFit="1" customWidth="1"/>
    <col min="5141" max="5376" width="9.140625" style="1"/>
    <col min="5377" max="5377" width="8.42578125" style="1" bestFit="1" customWidth="1"/>
    <col min="5378" max="5378" width="17.5703125" style="1" customWidth="1"/>
    <col min="5379" max="5379" width="8" style="1" bestFit="1" customWidth="1"/>
    <col min="5380" max="5380" width="6.85546875" style="1" customWidth="1"/>
    <col min="5381" max="5381" width="5.140625" style="1" customWidth="1"/>
    <col min="5382" max="5382" width="7.7109375" style="1" customWidth="1"/>
    <col min="5383" max="5383" width="6.5703125" style="1" customWidth="1"/>
    <col min="5384" max="5384" width="21.7109375" style="1" bestFit="1" customWidth="1"/>
    <col min="5385" max="5385" width="4.7109375" style="1" customWidth="1"/>
    <col min="5386" max="5386" width="5.28515625" style="1" customWidth="1"/>
    <col min="5387" max="5387" width="6.5703125" style="1" customWidth="1"/>
    <col min="5388" max="5388" width="6.7109375" style="1" customWidth="1"/>
    <col min="5389" max="5389" width="7.140625" style="1" customWidth="1"/>
    <col min="5390" max="5390" width="6" style="1" customWidth="1"/>
    <col min="5391" max="5391" width="6.5703125" style="1" customWidth="1"/>
    <col min="5392" max="5392" width="6.28515625" style="1" customWidth="1"/>
    <col min="5393" max="5393" width="10.7109375" style="1" customWidth="1"/>
    <col min="5394" max="5395" width="9.140625" style="1"/>
    <col min="5396" max="5396" width="19.7109375" style="1" bestFit="1" customWidth="1"/>
    <col min="5397" max="5632" width="9.140625" style="1"/>
    <col min="5633" max="5633" width="8.42578125" style="1" bestFit="1" customWidth="1"/>
    <col min="5634" max="5634" width="17.5703125" style="1" customWidth="1"/>
    <col min="5635" max="5635" width="8" style="1" bestFit="1" customWidth="1"/>
    <col min="5636" max="5636" width="6.85546875" style="1" customWidth="1"/>
    <col min="5637" max="5637" width="5.140625" style="1" customWidth="1"/>
    <col min="5638" max="5638" width="7.7109375" style="1" customWidth="1"/>
    <col min="5639" max="5639" width="6.5703125" style="1" customWidth="1"/>
    <col min="5640" max="5640" width="21.7109375" style="1" bestFit="1" customWidth="1"/>
    <col min="5641" max="5641" width="4.7109375" style="1" customWidth="1"/>
    <col min="5642" max="5642" width="5.28515625" style="1" customWidth="1"/>
    <col min="5643" max="5643" width="6.5703125" style="1" customWidth="1"/>
    <col min="5644" max="5644" width="6.7109375" style="1" customWidth="1"/>
    <col min="5645" max="5645" width="7.140625" style="1" customWidth="1"/>
    <col min="5646" max="5646" width="6" style="1" customWidth="1"/>
    <col min="5647" max="5647" width="6.5703125" style="1" customWidth="1"/>
    <col min="5648" max="5648" width="6.28515625" style="1" customWidth="1"/>
    <col min="5649" max="5649" width="10.7109375" style="1" customWidth="1"/>
    <col min="5650" max="5651" width="9.140625" style="1"/>
    <col min="5652" max="5652" width="19.7109375" style="1" bestFit="1" customWidth="1"/>
    <col min="5653" max="5888" width="9.140625" style="1"/>
    <col min="5889" max="5889" width="8.42578125" style="1" bestFit="1" customWidth="1"/>
    <col min="5890" max="5890" width="17.5703125" style="1" customWidth="1"/>
    <col min="5891" max="5891" width="8" style="1" bestFit="1" customWidth="1"/>
    <col min="5892" max="5892" width="6.85546875" style="1" customWidth="1"/>
    <col min="5893" max="5893" width="5.140625" style="1" customWidth="1"/>
    <col min="5894" max="5894" width="7.7109375" style="1" customWidth="1"/>
    <col min="5895" max="5895" width="6.5703125" style="1" customWidth="1"/>
    <col min="5896" max="5896" width="21.7109375" style="1" bestFit="1" customWidth="1"/>
    <col min="5897" max="5897" width="4.7109375" style="1" customWidth="1"/>
    <col min="5898" max="5898" width="5.28515625" style="1" customWidth="1"/>
    <col min="5899" max="5899" width="6.5703125" style="1" customWidth="1"/>
    <col min="5900" max="5900" width="6.7109375" style="1" customWidth="1"/>
    <col min="5901" max="5901" width="7.140625" style="1" customWidth="1"/>
    <col min="5902" max="5902" width="6" style="1" customWidth="1"/>
    <col min="5903" max="5903" width="6.5703125" style="1" customWidth="1"/>
    <col min="5904" max="5904" width="6.28515625" style="1" customWidth="1"/>
    <col min="5905" max="5905" width="10.7109375" style="1" customWidth="1"/>
    <col min="5906" max="5907" width="9.140625" style="1"/>
    <col min="5908" max="5908" width="19.7109375" style="1" bestFit="1" customWidth="1"/>
    <col min="5909" max="6144" width="9.140625" style="1"/>
    <col min="6145" max="6145" width="8.42578125" style="1" bestFit="1" customWidth="1"/>
    <col min="6146" max="6146" width="17.5703125" style="1" customWidth="1"/>
    <col min="6147" max="6147" width="8" style="1" bestFit="1" customWidth="1"/>
    <col min="6148" max="6148" width="6.85546875" style="1" customWidth="1"/>
    <col min="6149" max="6149" width="5.140625" style="1" customWidth="1"/>
    <col min="6150" max="6150" width="7.7109375" style="1" customWidth="1"/>
    <col min="6151" max="6151" width="6.5703125" style="1" customWidth="1"/>
    <col min="6152" max="6152" width="21.7109375" style="1" bestFit="1" customWidth="1"/>
    <col min="6153" max="6153" width="4.7109375" style="1" customWidth="1"/>
    <col min="6154" max="6154" width="5.28515625" style="1" customWidth="1"/>
    <col min="6155" max="6155" width="6.5703125" style="1" customWidth="1"/>
    <col min="6156" max="6156" width="6.7109375" style="1" customWidth="1"/>
    <col min="6157" max="6157" width="7.140625" style="1" customWidth="1"/>
    <col min="6158" max="6158" width="6" style="1" customWidth="1"/>
    <col min="6159" max="6159" width="6.5703125" style="1" customWidth="1"/>
    <col min="6160" max="6160" width="6.28515625" style="1" customWidth="1"/>
    <col min="6161" max="6161" width="10.7109375" style="1" customWidth="1"/>
    <col min="6162" max="6163" width="9.140625" style="1"/>
    <col min="6164" max="6164" width="19.7109375" style="1" bestFit="1" customWidth="1"/>
    <col min="6165" max="6400" width="9.140625" style="1"/>
    <col min="6401" max="6401" width="8.42578125" style="1" bestFit="1" customWidth="1"/>
    <col min="6402" max="6402" width="17.5703125" style="1" customWidth="1"/>
    <col min="6403" max="6403" width="8" style="1" bestFit="1" customWidth="1"/>
    <col min="6404" max="6404" width="6.85546875" style="1" customWidth="1"/>
    <col min="6405" max="6405" width="5.140625" style="1" customWidth="1"/>
    <col min="6406" max="6406" width="7.7109375" style="1" customWidth="1"/>
    <col min="6407" max="6407" width="6.5703125" style="1" customWidth="1"/>
    <col min="6408" max="6408" width="21.7109375" style="1" bestFit="1" customWidth="1"/>
    <col min="6409" max="6409" width="4.7109375" style="1" customWidth="1"/>
    <col min="6410" max="6410" width="5.28515625" style="1" customWidth="1"/>
    <col min="6411" max="6411" width="6.5703125" style="1" customWidth="1"/>
    <col min="6412" max="6412" width="6.7109375" style="1" customWidth="1"/>
    <col min="6413" max="6413" width="7.140625" style="1" customWidth="1"/>
    <col min="6414" max="6414" width="6" style="1" customWidth="1"/>
    <col min="6415" max="6415" width="6.5703125" style="1" customWidth="1"/>
    <col min="6416" max="6416" width="6.28515625" style="1" customWidth="1"/>
    <col min="6417" max="6417" width="10.7109375" style="1" customWidth="1"/>
    <col min="6418" max="6419" width="9.140625" style="1"/>
    <col min="6420" max="6420" width="19.7109375" style="1" bestFit="1" customWidth="1"/>
    <col min="6421" max="6656" width="9.140625" style="1"/>
    <col min="6657" max="6657" width="8.42578125" style="1" bestFit="1" customWidth="1"/>
    <col min="6658" max="6658" width="17.5703125" style="1" customWidth="1"/>
    <col min="6659" max="6659" width="8" style="1" bestFit="1" customWidth="1"/>
    <col min="6660" max="6660" width="6.85546875" style="1" customWidth="1"/>
    <col min="6661" max="6661" width="5.140625" style="1" customWidth="1"/>
    <col min="6662" max="6662" width="7.7109375" style="1" customWidth="1"/>
    <col min="6663" max="6663" width="6.5703125" style="1" customWidth="1"/>
    <col min="6664" max="6664" width="21.7109375" style="1" bestFit="1" customWidth="1"/>
    <col min="6665" max="6665" width="4.7109375" style="1" customWidth="1"/>
    <col min="6666" max="6666" width="5.28515625" style="1" customWidth="1"/>
    <col min="6667" max="6667" width="6.5703125" style="1" customWidth="1"/>
    <col min="6668" max="6668" width="6.7109375" style="1" customWidth="1"/>
    <col min="6669" max="6669" width="7.140625" style="1" customWidth="1"/>
    <col min="6670" max="6670" width="6" style="1" customWidth="1"/>
    <col min="6671" max="6671" width="6.5703125" style="1" customWidth="1"/>
    <col min="6672" max="6672" width="6.28515625" style="1" customWidth="1"/>
    <col min="6673" max="6673" width="10.7109375" style="1" customWidth="1"/>
    <col min="6674" max="6675" width="9.140625" style="1"/>
    <col min="6676" max="6676" width="19.7109375" style="1" bestFit="1" customWidth="1"/>
    <col min="6677" max="6912" width="9.140625" style="1"/>
    <col min="6913" max="6913" width="8.42578125" style="1" bestFit="1" customWidth="1"/>
    <col min="6914" max="6914" width="17.5703125" style="1" customWidth="1"/>
    <col min="6915" max="6915" width="8" style="1" bestFit="1" customWidth="1"/>
    <col min="6916" max="6916" width="6.85546875" style="1" customWidth="1"/>
    <col min="6917" max="6917" width="5.140625" style="1" customWidth="1"/>
    <col min="6918" max="6918" width="7.7109375" style="1" customWidth="1"/>
    <col min="6919" max="6919" width="6.5703125" style="1" customWidth="1"/>
    <col min="6920" max="6920" width="21.7109375" style="1" bestFit="1" customWidth="1"/>
    <col min="6921" max="6921" width="4.7109375" style="1" customWidth="1"/>
    <col min="6922" max="6922" width="5.28515625" style="1" customWidth="1"/>
    <col min="6923" max="6923" width="6.5703125" style="1" customWidth="1"/>
    <col min="6924" max="6924" width="6.7109375" style="1" customWidth="1"/>
    <col min="6925" max="6925" width="7.140625" style="1" customWidth="1"/>
    <col min="6926" max="6926" width="6" style="1" customWidth="1"/>
    <col min="6927" max="6927" width="6.5703125" style="1" customWidth="1"/>
    <col min="6928" max="6928" width="6.28515625" style="1" customWidth="1"/>
    <col min="6929" max="6929" width="10.7109375" style="1" customWidth="1"/>
    <col min="6930" max="6931" width="9.140625" style="1"/>
    <col min="6932" max="6932" width="19.7109375" style="1" bestFit="1" customWidth="1"/>
    <col min="6933" max="7168" width="9.140625" style="1"/>
    <col min="7169" max="7169" width="8.42578125" style="1" bestFit="1" customWidth="1"/>
    <col min="7170" max="7170" width="17.5703125" style="1" customWidth="1"/>
    <col min="7171" max="7171" width="8" style="1" bestFit="1" customWidth="1"/>
    <col min="7172" max="7172" width="6.85546875" style="1" customWidth="1"/>
    <col min="7173" max="7173" width="5.140625" style="1" customWidth="1"/>
    <col min="7174" max="7174" width="7.7109375" style="1" customWidth="1"/>
    <col min="7175" max="7175" width="6.5703125" style="1" customWidth="1"/>
    <col min="7176" max="7176" width="21.7109375" style="1" bestFit="1" customWidth="1"/>
    <col min="7177" max="7177" width="4.7109375" style="1" customWidth="1"/>
    <col min="7178" max="7178" width="5.28515625" style="1" customWidth="1"/>
    <col min="7179" max="7179" width="6.5703125" style="1" customWidth="1"/>
    <col min="7180" max="7180" width="6.7109375" style="1" customWidth="1"/>
    <col min="7181" max="7181" width="7.140625" style="1" customWidth="1"/>
    <col min="7182" max="7182" width="6" style="1" customWidth="1"/>
    <col min="7183" max="7183" width="6.5703125" style="1" customWidth="1"/>
    <col min="7184" max="7184" width="6.28515625" style="1" customWidth="1"/>
    <col min="7185" max="7185" width="10.7109375" style="1" customWidth="1"/>
    <col min="7186" max="7187" width="9.140625" style="1"/>
    <col min="7188" max="7188" width="19.7109375" style="1" bestFit="1" customWidth="1"/>
    <col min="7189" max="7424" width="9.140625" style="1"/>
    <col min="7425" max="7425" width="8.42578125" style="1" bestFit="1" customWidth="1"/>
    <col min="7426" max="7426" width="17.5703125" style="1" customWidth="1"/>
    <col min="7427" max="7427" width="8" style="1" bestFit="1" customWidth="1"/>
    <col min="7428" max="7428" width="6.85546875" style="1" customWidth="1"/>
    <col min="7429" max="7429" width="5.140625" style="1" customWidth="1"/>
    <col min="7430" max="7430" width="7.7109375" style="1" customWidth="1"/>
    <col min="7431" max="7431" width="6.5703125" style="1" customWidth="1"/>
    <col min="7432" max="7432" width="21.7109375" style="1" bestFit="1" customWidth="1"/>
    <col min="7433" max="7433" width="4.7109375" style="1" customWidth="1"/>
    <col min="7434" max="7434" width="5.28515625" style="1" customWidth="1"/>
    <col min="7435" max="7435" width="6.5703125" style="1" customWidth="1"/>
    <col min="7436" max="7436" width="6.7109375" style="1" customWidth="1"/>
    <col min="7437" max="7437" width="7.140625" style="1" customWidth="1"/>
    <col min="7438" max="7438" width="6" style="1" customWidth="1"/>
    <col min="7439" max="7439" width="6.5703125" style="1" customWidth="1"/>
    <col min="7440" max="7440" width="6.28515625" style="1" customWidth="1"/>
    <col min="7441" max="7441" width="10.7109375" style="1" customWidth="1"/>
    <col min="7442" max="7443" width="9.140625" style="1"/>
    <col min="7444" max="7444" width="19.7109375" style="1" bestFit="1" customWidth="1"/>
    <col min="7445" max="7680" width="9.140625" style="1"/>
    <col min="7681" max="7681" width="8.42578125" style="1" bestFit="1" customWidth="1"/>
    <col min="7682" max="7682" width="17.5703125" style="1" customWidth="1"/>
    <col min="7683" max="7683" width="8" style="1" bestFit="1" customWidth="1"/>
    <col min="7684" max="7684" width="6.85546875" style="1" customWidth="1"/>
    <col min="7685" max="7685" width="5.140625" style="1" customWidth="1"/>
    <col min="7686" max="7686" width="7.7109375" style="1" customWidth="1"/>
    <col min="7687" max="7687" width="6.5703125" style="1" customWidth="1"/>
    <col min="7688" max="7688" width="21.7109375" style="1" bestFit="1" customWidth="1"/>
    <col min="7689" max="7689" width="4.7109375" style="1" customWidth="1"/>
    <col min="7690" max="7690" width="5.28515625" style="1" customWidth="1"/>
    <col min="7691" max="7691" width="6.5703125" style="1" customWidth="1"/>
    <col min="7692" max="7692" width="6.7109375" style="1" customWidth="1"/>
    <col min="7693" max="7693" width="7.140625" style="1" customWidth="1"/>
    <col min="7694" max="7694" width="6" style="1" customWidth="1"/>
    <col min="7695" max="7695" width="6.5703125" style="1" customWidth="1"/>
    <col min="7696" max="7696" width="6.28515625" style="1" customWidth="1"/>
    <col min="7697" max="7697" width="10.7109375" style="1" customWidth="1"/>
    <col min="7698" max="7699" width="9.140625" style="1"/>
    <col min="7700" max="7700" width="19.7109375" style="1" bestFit="1" customWidth="1"/>
    <col min="7701" max="7936" width="9.140625" style="1"/>
    <col min="7937" max="7937" width="8.42578125" style="1" bestFit="1" customWidth="1"/>
    <col min="7938" max="7938" width="17.5703125" style="1" customWidth="1"/>
    <col min="7939" max="7939" width="8" style="1" bestFit="1" customWidth="1"/>
    <col min="7940" max="7940" width="6.85546875" style="1" customWidth="1"/>
    <col min="7941" max="7941" width="5.140625" style="1" customWidth="1"/>
    <col min="7942" max="7942" width="7.7109375" style="1" customWidth="1"/>
    <col min="7943" max="7943" width="6.5703125" style="1" customWidth="1"/>
    <col min="7944" max="7944" width="21.7109375" style="1" bestFit="1" customWidth="1"/>
    <col min="7945" max="7945" width="4.7109375" style="1" customWidth="1"/>
    <col min="7946" max="7946" width="5.28515625" style="1" customWidth="1"/>
    <col min="7947" max="7947" width="6.5703125" style="1" customWidth="1"/>
    <col min="7948" max="7948" width="6.7109375" style="1" customWidth="1"/>
    <col min="7949" max="7949" width="7.140625" style="1" customWidth="1"/>
    <col min="7950" max="7950" width="6" style="1" customWidth="1"/>
    <col min="7951" max="7951" width="6.5703125" style="1" customWidth="1"/>
    <col min="7952" max="7952" width="6.28515625" style="1" customWidth="1"/>
    <col min="7953" max="7953" width="10.7109375" style="1" customWidth="1"/>
    <col min="7954" max="7955" width="9.140625" style="1"/>
    <col min="7956" max="7956" width="19.7109375" style="1" bestFit="1" customWidth="1"/>
    <col min="7957" max="8192" width="9.140625" style="1"/>
    <col min="8193" max="8193" width="8.42578125" style="1" bestFit="1" customWidth="1"/>
    <col min="8194" max="8194" width="17.5703125" style="1" customWidth="1"/>
    <col min="8195" max="8195" width="8" style="1" bestFit="1" customWidth="1"/>
    <col min="8196" max="8196" width="6.85546875" style="1" customWidth="1"/>
    <col min="8197" max="8197" width="5.140625" style="1" customWidth="1"/>
    <col min="8198" max="8198" width="7.7109375" style="1" customWidth="1"/>
    <col min="8199" max="8199" width="6.5703125" style="1" customWidth="1"/>
    <col min="8200" max="8200" width="21.7109375" style="1" bestFit="1" customWidth="1"/>
    <col min="8201" max="8201" width="4.7109375" style="1" customWidth="1"/>
    <col min="8202" max="8202" width="5.28515625" style="1" customWidth="1"/>
    <col min="8203" max="8203" width="6.5703125" style="1" customWidth="1"/>
    <col min="8204" max="8204" width="6.7109375" style="1" customWidth="1"/>
    <col min="8205" max="8205" width="7.140625" style="1" customWidth="1"/>
    <col min="8206" max="8206" width="6" style="1" customWidth="1"/>
    <col min="8207" max="8207" width="6.5703125" style="1" customWidth="1"/>
    <col min="8208" max="8208" width="6.28515625" style="1" customWidth="1"/>
    <col min="8209" max="8209" width="10.7109375" style="1" customWidth="1"/>
    <col min="8210" max="8211" width="9.140625" style="1"/>
    <col min="8212" max="8212" width="19.7109375" style="1" bestFit="1" customWidth="1"/>
    <col min="8213" max="8448" width="9.140625" style="1"/>
    <col min="8449" max="8449" width="8.42578125" style="1" bestFit="1" customWidth="1"/>
    <col min="8450" max="8450" width="17.5703125" style="1" customWidth="1"/>
    <col min="8451" max="8451" width="8" style="1" bestFit="1" customWidth="1"/>
    <col min="8452" max="8452" width="6.85546875" style="1" customWidth="1"/>
    <col min="8453" max="8453" width="5.140625" style="1" customWidth="1"/>
    <col min="8454" max="8454" width="7.7109375" style="1" customWidth="1"/>
    <col min="8455" max="8455" width="6.5703125" style="1" customWidth="1"/>
    <col min="8456" max="8456" width="21.7109375" style="1" bestFit="1" customWidth="1"/>
    <col min="8457" max="8457" width="4.7109375" style="1" customWidth="1"/>
    <col min="8458" max="8458" width="5.28515625" style="1" customWidth="1"/>
    <col min="8459" max="8459" width="6.5703125" style="1" customWidth="1"/>
    <col min="8460" max="8460" width="6.7109375" style="1" customWidth="1"/>
    <col min="8461" max="8461" width="7.140625" style="1" customWidth="1"/>
    <col min="8462" max="8462" width="6" style="1" customWidth="1"/>
    <col min="8463" max="8463" width="6.5703125" style="1" customWidth="1"/>
    <col min="8464" max="8464" width="6.28515625" style="1" customWidth="1"/>
    <col min="8465" max="8465" width="10.7109375" style="1" customWidth="1"/>
    <col min="8466" max="8467" width="9.140625" style="1"/>
    <col min="8468" max="8468" width="19.7109375" style="1" bestFit="1" customWidth="1"/>
    <col min="8469" max="8704" width="9.140625" style="1"/>
    <col min="8705" max="8705" width="8.42578125" style="1" bestFit="1" customWidth="1"/>
    <col min="8706" max="8706" width="17.5703125" style="1" customWidth="1"/>
    <col min="8707" max="8707" width="8" style="1" bestFit="1" customWidth="1"/>
    <col min="8708" max="8708" width="6.85546875" style="1" customWidth="1"/>
    <col min="8709" max="8709" width="5.140625" style="1" customWidth="1"/>
    <col min="8710" max="8710" width="7.7109375" style="1" customWidth="1"/>
    <col min="8711" max="8711" width="6.5703125" style="1" customWidth="1"/>
    <col min="8712" max="8712" width="21.7109375" style="1" bestFit="1" customWidth="1"/>
    <col min="8713" max="8713" width="4.7109375" style="1" customWidth="1"/>
    <col min="8714" max="8714" width="5.28515625" style="1" customWidth="1"/>
    <col min="8715" max="8715" width="6.5703125" style="1" customWidth="1"/>
    <col min="8716" max="8716" width="6.7109375" style="1" customWidth="1"/>
    <col min="8717" max="8717" width="7.140625" style="1" customWidth="1"/>
    <col min="8718" max="8718" width="6" style="1" customWidth="1"/>
    <col min="8719" max="8719" width="6.5703125" style="1" customWidth="1"/>
    <col min="8720" max="8720" width="6.28515625" style="1" customWidth="1"/>
    <col min="8721" max="8721" width="10.7109375" style="1" customWidth="1"/>
    <col min="8722" max="8723" width="9.140625" style="1"/>
    <col min="8724" max="8724" width="19.7109375" style="1" bestFit="1" customWidth="1"/>
    <col min="8725" max="8960" width="9.140625" style="1"/>
    <col min="8961" max="8961" width="8.42578125" style="1" bestFit="1" customWidth="1"/>
    <col min="8962" max="8962" width="17.5703125" style="1" customWidth="1"/>
    <col min="8963" max="8963" width="8" style="1" bestFit="1" customWidth="1"/>
    <col min="8964" max="8964" width="6.85546875" style="1" customWidth="1"/>
    <col min="8965" max="8965" width="5.140625" style="1" customWidth="1"/>
    <col min="8966" max="8966" width="7.7109375" style="1" customWidth="1"/>
    <col min="8967" max="8967" width="6.5703125" style="1" customWidth="1"/>
    <col min="8968" max="8968" width="21.7109375" style="1" bestFit="1" customWidth="1"/>
    <col min="8969" max="8969" width="4.7109375" style="1" customWidth="1"/>
    <col min="8970" max="8970" width="5.28515625" style="1" customWidth="1"/>
    <col min="8971" max="8971" width="6.5703125" style="1" customWidth="1"/>
    <col min="8972" max="8972" width="6.7109375" style="1" customWidth="1"/>
    <col min="8973" max="8973" width="7.140625" style="1" customWidth="1"/>
    <col min="8974" max="8974" width="6" style="1" customWidth="1"/>
    <col min="8975" max="8975" width="6.5703125" style="1" customWidth="1"/>
    <col min="8976" max="8976" width="6.28515625" style="1" customWidth="1"/>
    <col min="8977" max="8977" width="10.7109375" style="1" customWidth="1"/>
    <col min="8978" max="8979" width="9.140625" style="1"/>
    <col min="8980" max="8980" width="19.7109375" style="1" bestFit="1" customWidth="1"/>
    <col min="8981" max="9216" width="9.140625" style="1"/>
    <col min="9217" max="9217" width="8.42578125" style="1" bestFit="1" customWidth="1"/>
    <col min="9218" max="9218" width="17.5703125" style="1" customWidth="1"/>
    <col min="9219" max="9219" width="8" style="1" bestFit="1" customWidth="1"/>
    <col min="9220" max="9220" width="6.85546875" style="1" customWidth="1"/>
    <col min="9221" max="9221" width="5.140625" style="1" customWidth="1"/>
    <col min="9222" max="9222" width="7.7109375" style="1" customWidth="1"/>
    <col min="9223" max="9223" width="6.5703125" style="1" customWidth="1"/>
    <col min="9224" max="9224" width="21.7109375" style="1" bestFit="1" customWidth="1"/>
    <col min="9225" max="9225" width="4.7109375" style="1" customWidth="1"/>
    <col min="9226" max="9226" width="5.28515625" style="1" customWidth="1"/>
    <col min="9227" max="9227" width="6.5703125" style="1" customWidth="1"/>
    <col min="9228" max="9228" width="6.7109375" style="1" customWidth="1"/>
    <col min="9229" max="9229" width="7.140625" style="1" customWidth="1"/>
    <col min="9230" max="9230" width="6" style="1" customWidth="1"/>
    <col min="9231" max="9231" width="6.5703125" style="1" customWidth="1"/>
    <col min="9232" max="9232" width="6.28515625" style="1" customWidth="1"/>
    <col min="9233" max="9233" width="10.7109375" style="1" customWidth="1"/>
    <col min="9234" max="9235" width="9.140625" style="1"/>
    <col min="9236" max="9236" width="19.7109375" style="1" bestFit="1" customWidth="1"/>
    <col min="9237" max="9472" width="9.140625" style="1"/>
    <col min="9473" max="9473" width="8.42578125" style="1" bestFit="1" customWidth="1"/>
    <col min="9474" max="9474" width="17.5703125" style="1" customWidth="1"/>
    <col min="9475" max="9475" width="8" style="1" bestFit="1" customWidth="1"/>
    <col min="9476" max="9476" width="6.85546875" style="1" customWidth="1"/>
    <col min="9477" max="9477" width="5.140625" style="1" customWidth="1"/>
    <col min="9478" max="9478" width="7.7109375" style="1" customWidth="1"/>
    <col min="9479" max="9479" width="6.5703125" style="1" customWidth="1"/>
    <col min="9480" max="9480" width="21.7109375" style="1" bestFit="1" customWidth="1"/>
    <col min="9481" max="9481" width="4.7109375" style="1" customWidth="1"/>
    <col min="9482" max="9482" width="5.28515625" style="1" customWidth="1"/>
    <col min="9483" max="9483" width="6.5703125" style="1" customWidth="1"/>
    <col min="9484" max="9484" width="6.7109375" style="1" customWidth="1"/>
    <col min="9485" max="9485" width="7.140625" style="1" customWidth="1"/>
    <col min="9486" max="9486" width="6" style="1" customWidth="1"/>
    <col min="9487" max="9487" width="6.5703125" style="1" customWidth="1"/>
    <col min="9488" max="9488" width="6.28515625" style="1" customWidth="1"/>
    <col min="9489" max="9489" width="10.7109375" style="1" customWidth="1"/>
    <col min="9490" max="9491" width="9.140625" style="1"/>
    <col min="9492" max="9492" width="19.7109375" style="1" bestFit="1" customWidth="1"/>
    <col min="9493" max="9728" width="9.140625" style="1"/>
    <col min="9729" max="9729" width="8.42578125" style="1" bestFit="1" customWidth="1"/>
    <col min="9730" max="9730" width="17.5703125" style="1" customWidth="1"/>
    <col min="9731" max="9731" width="8" style="1" bestFit="1" customWidth="1"/>
    <col min="9732" max="9732" width="6.85546875" style="1" customWidth="1"/>
    <col min="9733" max="9733" width="5.140625" style="1" customWidth="1"/>
    <col min="9734" max="9734" width="7.7109375" style="1" customWidth="1"/>
    <col min="9735" max="9735" width="6.5703125" style="1" customWidth="1"/>
    <col min="9736" max="9736" width="21.7109375" style="1" bestFit="1" customWidth="1"/>
    <col min="9737" max="9737" width="4.7109375" style="1" customWidth="1"/>
    <col min="9738" max="9738" width="5.28515625" style="1" customWidth="1"/>
    <col min="9739" max="9739" width="6.5703125" style="1" customWidth="1"/>
    <col min="9740" max="9740" width="6.7109375" style="1" customWidth="1"/>
    <col min="9741" max="9741" width="7.140625" style="1" customWidth="1"/>
    <col min="9742" max="9742" width="6" style="1" customWidth="1"/>
    <col min="9743" max="9743" width="6.5703125" style="1" customWidth="1"/>
    <col min="9744" max="9744" width="6.28515625" style="1" customWidth="1"/>
    <col min="9745" max="9745" width="10.7109375" style="1" customWidth="1"/>
    <col min="9746" max="9747" width="9.140625" style="1"/>
    <col min="9748" max="9748" width="19.7109375" style="1" bestFit="1" customWidth="1"/>
    <col min="9749" max="9984" width="9.140625" style="1"/>
    <col min="9985" max="9985" width="8.42578125" style="1" bestFit="1" customWidth="1"/>
    <col min="9986" max="9986" width="17.5703125" style="1" customWidth="1"/>
    <col min="9987" max="9987" width="8" style="1" bestFit="1" customWidth="1"/>
    <col min="9988" max="9988" width="6.85546875" style="1" customWidth="1"/>
    <col min="9989" max="9989" width="5.140625" style="1" customWidth="1"/>
    <col min="9990" max="9990" width="7.7109375" style="1" customWidth="1"/>
    <col min="9991" max="9991" width="6.5703125" style="1" customWidth="1"/>
    <col min="9992" max="9992" width="21.7109375" style="1" bestFit="1" customWidth="1"/>
    <col min="9993" max="9993" width="4.7109375" style="1" customWidth="1"/>
    <col min="9994" max="9994" width="5.28515625" style="1" customWidth="1"/>
    <col min="9995" max="9995" width="6.5703125" style="1" customWidth="1"/>
    <col min="9996" max="9996" width="6.7109375" style="1" customWidth="1"/>
    <col min="9997" max="9997" width="7.140625" style="1" customWidth="1"/>
    <col min="9998" max="9998" width="6" style="1" customWidth="1"/>
    <col min="9999" max="9999" width="6.5703125" style="1" customWidth="1"/>
    <col min="10000" max="10000" width="6.28515625" style="1" customWidth="1"/>
    <col min="10001" max="10001" width="10.7109375" style="1" customWidth="1"/>
    <col min="10002" max="10003" width="9.140625" style="1"/>
    <col min="10004" max="10004" width="19.7109375" style="1" bestFit="1" customWidth="1"/>
    <col min="10005" max="10240" width="9.140625" style="1"/>
    <col min="10241" max="10241" width="8.42578125" style="1" bestFit="1" customWidth="1"/>
    <col min="10242" max="10242" width="17.5703125" style="1" customWidth="1"/>
    <col min="10243" max="10243" width="8" style="1" bestFit="1" customWidth="1"/>
    <col min="10244" max="10244" width="6.85546875" style="1" customWidth="1"/>
    <col min="10245" max="10245" width="5.140625" style="1" customWidth="1"/>
    <col min="10246" max="10246" width="7.7109375" style="1" customWidth="1"/>
    <col min="10247" max="10247" width="6.5703125" style="1" customWidth="1"/>
    <col min="10248" max="10248" width="21.7109375" style="1" bestFit="1" customWidth="1"/>
    <col min="10249" max="10249" width="4.7109375" style="1" customWidth="1"/>
    <col min="10250" max="10250" width="5.28515625" style="1" customWidth="1"/>
    <col min="10251" max="10251" width="6.5703125" style="1" customWidth="1"/>
    <col min="10252" max="10252" width="6.7109375" style="1" customWidth="1"/>
    <col min="10253" max="10253" width="7.140625" style="1" customWidth="1"/>
    <col min="10254" max="10254" width="6" style="1" customWidth="1"/>
    <col min="10255" max="10255" width="6.5703125" style="1" customWidth="1"/>
    <col min="10256" max="10256" width="6.28515625" style="1" customWidth="1"/>
    <col min="10257" max="10257" width="10.7109375" style="1" customWidth="1"/>
    <col min="10258" max="10259" width="9.140625" style="1"/>
    <col min="10260" max="10260" width="19.7109375" style="1" bestFit="1" customWidth="1"/>
    <col min="10261" max="10496" width="9.140625" style="1"/>
    <col min="10497" max="10497" width="8.42578125" style="1" bestFit="1" customWidth="1"/>
    <col min="10498" max="10498" width="17.5703125" style="1" customWidth="1"/>
    <col min="10499" max="10499" width="8" style="1" bestFit="1" customWidth="1"/>
    <col min="10500" max="10500" width="6.85546875" style="1" customWidth="1"/>
    <col min="10501" max="10501" width="5.140625" style="1" customWidth="1"/>
    <col min="10502" max="10502" width="7.7109375" style="1" customWidth="1"/>
    <col min="10503" max="10503" width="6.5703125" style="1" customWidth="1"/>
    <col min="10504" max="10504" width="21.7109375" style="1" bestFit="1" customWidth="1"/>
    <col min="10505" max="10505" width="4.7109375" style="1" customWidth="1"/>
    <col min="10506" max="10506" width="5.28515625" style="1" customWidth="1"/>
    <col min="10507" max="10507" width="6.5703125" style="1" customWidth="1"/>
    <col min="10508" max="10508" width="6.7109375" style="1" customWidth="1"/>
    <col min="10509" max="10509" width="7.140625" style="1" customWidth="1"/>
    <col min="10510" max="10510" width="6" style="1" customWidth="1"/>
    <col min="10511" max="10511" width="6.5703125" style="1" customWidth="1"/>
    <col min="10512" max="10512" width="6.28515625" style="1" customWidth="1"/>
    <col min="10513" max="10513" width="10.7109375" style="1" customWidth="1"/>
    <col min="10514" max="10515" width="9.140625" style="1"/>
    <col min="10516" max="10516" width="19.7109375" style="1" bestFit="1" customWidth="1"/>
    <col min="10517" max="10752" width="9.140625" style="1"/>
    <col min="10753" max="10753" width="8.42578125" style="1" bestFit="1" customWidth="1"/>
    <col min="10754" max="10754" width="17.5703125" style="1" customWidth="1"/>
    <col min="10755" max="10755" width="8" style="1" bestFit="1" customWidth="1"/>
    <col min="10756" max="10756" width="6.85546875" style="1" customWidth="1"/>
    <col min="10757" max="10757" width="5.140625" style="1" customWidth="1"/>
    <col min="10758" max="10758" width="7.7109375" style="1" customWidth="1"/>
    <col min="10759" max="10759" width="6.5703125" style="1" customWidth="1"/>
    <col min="10760" max="10760" width="21.7109375" style="1" bestFit="1" customWidth="1"/>
    <col min="10761" max="10761" width="4.7109375" style="1" customWidth="1"/>
    <col min="10762" max="10762" width="5.28515625" style="1" customWidth="1"/>
    <col min="10763" max="10763" width="6.5703125" style="1" customWidth="1"/>
    <col min="10764" max="10764" width="6.7109375" style="1" customWidth="1"/>
    <col min="10765" max="10765" width="7.140625" style="1" customWidth="1"/>
    <col min="10766" max="10766" width="6" style="1" customWidth="1"/>
    <col min="10767" max="10767" width="6.5703125" style="1" customWidth="1"/>
    <col min="10768" max="10768" width="6.28515625" style="1" customWidth="1"/>
    <col min="10769" max="10769" width="10.7109375" style="1" customWidth="1"/>
    <col min="10770" max="10771" width="9.140625" style="1"/>
    <col min="10772" max="10772" width="19.7109375" style="1" bestFit="1" customWidth="1"/>
    <col min="10773" max="11008" width="9.140625" style="1"/>
    <col min="11009" max="11009" width="8.42578125" style="1" bestFit="1" customWidth="1"/>
    <col min="11010" max="11010" width="17.5703125" style="1" customWidth="1"/>
    <col min="11011" max="11011" width="8" style="1" bestFit="1" customWidth="1"/>
    <col min="11012" max="11012" width="6.85546875" style="1" customWidth="1"/>
    <col min="11013" max="11013" width="5.140625" style="1" customWidth="1"/>
    <col min="11014" max="11014" width="7.7109375" style="1" customWidth="1"/>
    <col min="11015" max="11015" width="6.5703125" style="1" customWidth="1"/>
    <col min="11016" max="11016" width="21.7109375" style="1" bestFit="1" customWidth="1"/>
    <col min="11017" max="11017" width="4.7109375" style="1" customWidth="1"/>
    <col min="11018" max="11018" width="5.28515625" style="1" customWidth="1"/>
    <col min="11019" max="11019" width="6.5703125" style="1" customWidth="1"/>
    <col min="11020" max="11020" width="6.7109375" style="1" customWidth="1"/>
    <col min="11021" max="11021" width="7.140625" style="1" customWidth="1"/>
    <col min="11022" max="11022" width="6" style="1" customWidth="1"/>
    <col min="11023" max="11023" width="6.5703125" style="1" customWidth="1"/>
    <col min="11024" max="11024" width="6.28515625" style="1" customWidth="1"/>
    <col min="11025" max="11025" width="10.7109375" style="1" customWidth="1"/>
    <col min="11026" max="11027" width="9.140625" style="1"/>
    <col min="11028" max="11028" width="19.7109375" style="1" bestFit="1" customWidth="1"/>
    <col min="11029" max="11264" width="9.140625" style="1"/>
    <col min="11265" max="11265" width="8.42578125" style="1" bestFit="1" customWidth="1"/>
    <col min="11266" max="11266" width="17.5703125" style="1" customWidth="1"/>
    <col min="11267" max="11267" width="8" style="1" bestFit="1" customWidth="1"/>
    <col min="11268" max="11268" width="6.85546875" style="1" customWidth="1"/>
    <col min="11269" max="11269" width="5.140625" style="1" customWidth="1"/>
    <col min="11270" max="11270" width="7.7109375" style="1" customWidth="1"/>
    <col min="11271" max="11271" width="6.5703125" style="1" customWidth="1"/>
    <col min="11272" max="11272" width="21.7109375" style="1" bestFit="1" customWidth="1"/>
    <col min="11273" max="11273" width="4.7109375" style="1" customWidth="1"/>
    <col min="11274" max="11274" width="5.28515625" style="1" customWidth="1"/>
    <col min="11275" max="11275" width="6.5703125" style="1" customWidth="1"/>
    <col min="11276" max="11276" width="6.7109375" style="1" customWidth="1"/>
    <col min="11277" max="11277" width="7.140625" style="1" customWidth="1"/>
    <col min="11278" max="11278" width="6" style="1" customWidth="1"/>
    <col min="11279" max="11279" width="6.5703125" style="1" customWidth="1"/>
    <col min="11280" max="11280" width="6.28515625" style="1" customWidth="1"/>
    <col min="11281" max="11281" width="10.7109375" style="1" customWidth="1"/>
    <col min="11282" max="11283" width="9.140625" style="1"/>
    <col min="11284" max="11284" width="19.7109375" style="1" bestFit="1" customWidth="1"/>
    <col min="11285" max="11520" width="9.140625" style="1"/>
    <col min="11521" max="11521" width="8.42578125" style="1" bestFit="1" customWidth="1"/>
    <col min="11522" max="11522" width="17.5703125" style="1" customWidth="1"/>
    <col min="11523" max="11523" width="8" style="1" bestFit="1" customWidth="1"/>
    <col min="11524" max="11524" width="6.85546875" style="1" customWidth="1"/>
    <col min="11525" max="11525" width="5.140625" style="1" customWidth="1"/>
    <col min="11526" max="11526" width="7.7109375" style="1" customWidth="1"/>
    <col min="11527" max="11527" width="6.5703125" style="1" customWidth="1"/>
    <col min="11528" max="11528" width="21.7109375" style="1" bestFit="1" customWidth="1"/>
    <col min="11529" max="11529" width="4.7109375" style="1" customWidth="1"/>
    <col min="11530" max="11530" width="5.28515625" style="1" customWidth="1"/>
    <col min="11531" max="11531" width="6.5703125" style="1" customWidth="1"/>
    <col min="11532" max="11532" width="6.7109375" style="1" customWidth="1"/>
    <col min="11533" max="11533" width="7.140625" style="1" customWidth="1"/>
    <col min="11534" max="11534" width="6" style="1" customWidth="1"/>
    <col min="11535" max="11535" width="6.5703125" style="1" customWidth="1"/>
    <col min="11536" max="11536" width="6.28515625" style="1" customWidth="1"/>
    <col min="11537" max="11537" width="10.7109375" style="1" customWidth="1"/>
    <col min="11538" max="11539" width="9.140625" style="1"/>
    <col min="11540" max="11540" width="19.7109375" style="1" bestFit="1" customWidth="1"/>
    <col min="11541" max="11776" width="9.140625" style="1"/>
    <col min="11777" max="11777" width="8.42578125" style="1" bestFit="1" customWidth="1"/>
    <col min="11778" max="11778" width="17.5703125" style="1" customWidth="1"/>
    <col min="11779" max="11779" width="8" style="1" bestFit="1" customWidth="1"/>
    <col min="11780" max="11780" width="6.85546875" style="1" customWidth="1"/>
    <col min="11781" max="11781" width="5.140625" style="1" customWidth="1"/>
    <col min="11782" max="11782" width="7.7109375" style="1" customWidth="1"/>
    <col min="11783" max="11783" width="6.5703125" style="1" customWidth="1"/>
    <col min="11784" max="11784" width="21.7109375" style="1" bestFit="1" customWidth="1"/>
    <col min="11785" max="11785" width="4.7109375" style="1" customWidth="1"/>
    <col min="11786" max="11786" width="5.28515625" style="1" customWidth="1"/>
    <col min="11787" max="11787" width="6.5703125" style="1" customWidth="1"/>
    <col min="11788" max="11788" width="6.7109375" style="1" customWidth="1"/>
    <col min="11789" max="11789" width="7.140625" style="1" customWidth="1"/>
    <col min="11790" max="11790" width="6" style="1" customWidth="1"/>
    <col min="11791" max="11791" width="6.5703125" style="1" customWidth="1"/>
    <col min="11792" max="11792" width="6.28515625" style="1" customWidth="1"/>
    <col min="11793" max="11793" width="10.7109375" style="1" customWidth="1"/>
    <col min="11794" max="11795" width="9.140625" style="1"/>
    <col min="11796" max="11796" width="19.7109375" style="1" bestFit="1" customWidth="1"/>
    <col min="11797" max="12032" width="9.140625" style="1"/>
    <col min="12033" max="12033" width="8.42578125" style="1" bestFit="1" customWidth="1"/>
    <col min="12034" max="12034" width="17.5703125" style="1" customWidth="1"/>
    <col min="12035" max="12035" width="8" style="1" bestFit="1" customWidth="1"/>
    <col min="12036" max="12036" width="6.85546875" style="1" customWidth="1"/>
    <col min="12037" max="12037" width="5.140625" style="1" customWidth="1"/>
    <col min="12038" max="12038" width="7.7109375" style="1" customWidth="1"/>
    <col min="12039" max="12039" width="6.5703125" style="1" customWidth="1"/>
    <col min="12040" max="12040" width="21.7109375" style="1" bestFit="1" customWidth="1"/>
    <col min="12041" max="12041" width="4.7109375" style="1" customWidth="1"/>
    <col min="12042" max="12042" width="5.28515625" style="1" customWidth="1"/>
    <col min="12043" max="12043" width="6.5703125" style="1" customWidth="1"/>
    <col min="12044" max="12044" width="6.7109375" style="1" customWidth="1"/>
    <col min="12045" max="12045" width="7.140625" style="1" customWidth="1"/>
    <col min="12046" max="12046" width="6" style="1" customWidth="1"/>
    <col min="12047" max="12047" width="6.5703125" style="1" customWidth="1"/>
    <col min="12048" max="12048" width="6.28515625" style="1" customWidth="1"/>
    <col min="12049" max="12049" width="10.7109375" style="1" customWidth="1"/>
    <col min="12050" max="12051" width="9.140625" style="1"/>
    <col min="12052" max="12052" width="19.7109375" style="1" bestFit="1" customWidth="1"/>
    <col min="12053" max="12288" width="9.140625" style="1"/>
    <col min="12289" max="12289" width="8.42578125" style="1" bestFit="1" customWidth="1"/>
    <col min="12290" max="12290" width="17.5703125" style="1" customWidth="1"/>
    <col min="12291" max="12291" width="8" style="1" bestFit="1" customWidth="1"/>
    <col min="12292" max="12292" width="6.85546875" style="1" customWidth="1"/>
    <col min="12293" max="12293" width="5.140625" style="1" customWidth="1"/>
    <col min="12294" max="12294" width="7.7109375" style="1" customWidth="1"/>
    <col min="12295" max="12295" width="6.5703125" style="1" customWidth="1"/>
    <col min="12296" max="12296" width="21.7109375" style="1" bestFit="1" customWidth="1"/>
    <col min="12297" max="12297" width="4.7109375" style="1" customWidth="1"/>
    <col min="12298" max="12298" width="5.28515625" style="1" customWidth="1"/>
    <col min="12299" max="12299" width="6.5703125" style="1" customWidth="1"/>
    <col min="12300" max="12300" width="6.7109375" style="1" customWidth="1"/>
    <col min="12301" max="12301" width="7.140625" style="1" customWidth="1"/>
    <col min="12302" max="12302" width="6" style="1" customWidth="1"/>
    <col min="12303" max="12303" width="6.5703125" style="1" customWidth="1"/>
    <col min="12304" max="12304" width="6.28515625" style="1" customWidth="1"/>
    <col min="12305" max="12305" width="10.7109375" style="1" customWidth="1"/>
    <col min="12306" max="12307" width="9.140625" style="1"/>
    <col min="12308" max="12308" width="19.7109375" style="1" bestFit="1" customWidth="1"/>
    <col min="12309" max="12544" width="9.140625" style="1"/>
    <col min="12545" max="12545" width="8.42578125" style="1" bestFit="1" customWidth="1"/>
    <col min="12546" max="12546" width="17.5703125" style="1" customWidth="1"/>
    <col min="12547" max="12547" width="8" style="1" bestFit="1" customWidth="1"/>
    <col min="12548" max="12548" width="6.85546875" style="1" customWidth="1"/>
    <col min="12549" max="12549" width="5.140625" style="1" customWidth="1"/>
    <col min="12550" max="12550" width="7.7109375" style="1" customWidth="1"/>
    <col min="12551" max="12551" width="6.5703125" style="1" customWidth="1"/>
    <col min="12552" max="12552" width="21.7109375" style="1" bestFit="1" customWidth="1"/>
    <col min="12553" max="12553" width="4.7109375" style="1" customWidth="1"/>
    <col min="12554" max="12554" width="5.28515625" style="1" customWidth="1"/>
    <col min="12555" max="12555" width="6.5703125" style="1" customWidth="1"/>
    <col min="12556" max="12556" width="6.7109375" style="1" customWidth="1"/>
    <col min="12557" max="12557" width="7.140625" style="1" customWidth="1"/>
    <col min="12558" max="12558" width="6" style="1" customWidth="1"/>
    <col min="12559" max="12559" width="6.5703125" style="1" customWidth="1"/>
    <col min="12560" max="12560" width="6.28515625" style="1" customWidth="1"/>
    <col min="12561" max="12561" width="10.7109375" style="1" customWidth="1"/>
    <col min="12562" max="12563" width="9.140625" style="1"/>
    <col min="12564" max="12564" width="19.7109375" style="1" bestFit="1" customWidth="1"/>
    <col min="12565" max="12800" width="9.140625" style="1"/>
    <col min="12801" max="12801" width="8.42578125" style="1" bestFit="1" customWidth="1"/>
    <col min="12802" max="12802" width="17.5703125" style="1" customWidth="1"/>
    <col min="12803" max="12803" width="8" style="1" bestFit="1" customWidth="1"/>
    <col min="12804" max="12804" width="6.85546875" style="1" customWidth="1"/>
    <col min="12805" max="12805" width="5.140625" style="1" customWidth="1"/>
    <col min="12806" max="12806" width="7.7109375" style="1" customWidth="1"/>
    <col min="12807" max="12807" width="6.5703125" style="1" customWidth="1"/>
    <col min="12808" max="12808" width="21.7109375" style="1" bestFit="1" customWidth="1"/>
    <col min="12809" max="12809" width="4.7109375" style="1" customWidth="1"/>
    <col min="12810" max="12810" width="5.28515625" style="1" customWidth="1"/>
    <col min="12811" max="12811" width="6.5703125" style="1" customWidth="1"/>
    <col min="12812" max="12812" width="6.7109375" style="1" customWidth="1"/>
    <col min="12813" max="12813" width="7.140625" style="1" customWidth="1"/>
    <col min="12814" max="12814" width="6" style="1" customWidth="1"/>
    <col min="12815" max="12815" width="6.5703125" style="1" customWidth="1"/>
    <col min="12816" max="12816" width="6.28515625" style="1" customWidth="1"/>
    <col min="12817" max="12817" width="10.7109375" style="1" customWidth="1"/>
    <col min="12818" max="12819" width="9.140625" style="1"/>
    <col min="12820" max="12820" width="19.7109375" style="1" bestFit="1" customWidth="1"/>
    <col min="12821" max="13056" width="9.140625" style="1"/>
    <col min="13057" max="13057" width="8.42578125" style="1" bestFit="1" customWidth="1"/>
    <col min="13058" max="13058" width="17.5703125" style="1" customWidth="1"/>
    <col min="13059" max="13059" width="8" style="1" bestFit="1" customWidth="1"/>
    <col min="13060" max="13060" width="6.85546875" style="1" customWidth="1"/>
    <col min="13061" max="13061" width="5.140625" style="1" customWidth="1"/>
    <col min="13062" max="13062" width="7.7109375" style="1" customWidth="1"/>
    <col min="13063" max="13063" width="6.5703125" style="1" customWidth="1"/>
    <col min="13064" max="13064" width="21.7109375" style="1" bestFit="1" customWidth="1"/>
    <col min="13065" max="13065" width="4.7109375" style="1" customWidth="1"/>
    <col min="13066" max="13066" width="5.28515625" style="1" customWidth="1"/>
    <col min="13067" max="13067" width="6.5703125" style="1" customWidth="1"/>
    <col min="13068" max="13068" width="6.7109375" style="1" customWidth="1"/>
    <col min="13069" max="13069" width="7.140625" style="1" customWidth="1"/>
    <col min="13070" max="13070" width="6" style="1" customWidth="1"/>
    <col min="13071" max="13071" width="6.5703125" style="1" customWidth="1"/>
    <col min="13072" max="13072" width="6.28515625" style="1" customWidth="1"/>
    <col min="13073" max="13073" width="10.7109375" style="1" customWidth="1"/>
    <col min="13074" max="13075" width="9.140625" style="1"/>
    <col min="13076" max="13076" width="19.7109375" style="1" bestFit="1" customWidth="1"/>
    <col min="13077" max="13312" width="9.140625" style="1"/>
    <col min="13313" max="13313" width="8.42578125" style="1" bestFit="1" customWidth="1"/>
    <col min="13314" max="13314" width="17.5703125" style="1" customWidth="1"/>
    <col min="13315" max="13315" width="8" style="1" bestFit="1" customWidth="1"/>
    <col min="13316" max="13316" width="6.85546875" style="1" customWidth="1"/>
    <col min="13317" max="13317" width="5.140625" style="1" customWidth="1"/>
    <col min="13318" max="13318" width="7.7109375" style="1" customWidth="1"/>
    <col min="13319" max="13319" width="6.5703125" style="1" customWidth="1"/>
    <col min="13320" max="13320" width="21.7109375" style="1" bestFit="1" customWidth="1"/>
    <col min="13321" max="13321" width="4.7109375" style="1" customWidth="1"/>
    <col min="13322" max="13322" width="5.28515625" style="1" customWidth="1"/>
    <col min="13323" max="13323" width="6.5703125" style="1" customWidth="1"/>
    <col min="13324" max="13324" width="6.7109375" style="1" customWidth="1"/>
    <col min="13325" max="13325" width="7.140625" style="1" customWidth="1"/>
    <col min="13326" max="13326" width="6" style="1" customWidth="1"/>
    <col min="13327" max="13327" width="6.5703125" style="1" customWidth="1"/>
    <col min="13328" max="13328" width="6.28515625" style="1" customWidth="1"/>
    <col min="13329" max="13329" width="10.7109375" style="1" customWidth="1"/>
    <col min="13330" max="13331" width="9.140625" style="1"/>
    <col min="13332" max="13332" width="19.7109375" style="1" bestFit="1" customWidth="1"/>
    <col min="13333" max="13568" width="9.140625" style="1"/>
    <col min="13569" max="13569" width="8.42578125" style="1" bestFit="1" customWidth="1"/>
    <col min="13570" max="13570" width="17.5703125" style="1" customWidth="1"/>
    <col min="13571" max="13571" width="8" style="1" bestFit="1" customWidth="1"/>
    <col min="13572" max="13572" width="6.85546875" style="1" customWidth="1"/>
    <col min="13573" max="13573" width="5.140625" style="1" customWidth="1"/>
    <col min="13574" max="13574" width="7.7109375" style="1" customWidth="1"/>
    <col min="13575" max="13575" width="6.5703125" style="1" customWidth="1"/>
    <col min="13576" max="13576" width="21.7109375" style="1" bestFit="1" customWidth="1"/>
    <col min="13577" max="13577" width="4.7109375" style="1" customWidth="1"/>
    <col min="13578" max="13578" width="5.28515625" style="1" customWidth="1"/>
    <col min="13579" max="13579" width="6.5703125" style="1" customWidth="1"/>
    <col min="13580" max="13580" width="6.7109375" style="1" customWidth="1"/>
    <col min="13581" max="13581" width="7.140625" style="1" customWidth="1"/>
    <col min="13582" max="13582" width="6" style="1" customWidth="1"/>
    <col min="13583" max="13583" width="6.5703125" style="1" customWidth="1"/>
    <col min="13584" max="13584" width="6.28515625" style="1" customWidth="1"/>
    <col min="13585" max="13585" width="10.7109375" style="1" customWidth="1"/>
    <col min="13586" max="13587" width="9.140625" style="1"/>
    <col min="13588" max="13588" width="19.7109375" style="1" bestFit="1" customWidth="1"/>
    <col min="13589" max="13824" width="9.140625" style="1"/>
    <col min="13825" max="13825" width="8.42578125" style="1" bestFit="1" customWidth="1"/>
    <col min="13826" max="13826" width="17.5703125" style="1" customWidth="1"/>
    <col min="13827" max="13827" width="8" style="1" bestFit="1" customWidth="1"/>
    <col min="13828" max="13828" width="6.85546875" style="1" customWidth="1"/>
    <col min="13829" max="13829" width="5.140625" style="1" customWidth="1"/>
    <col min="13830" max="13830" width="7.7109375" style="1" customWidth="1"/>
    <col min="13831" max="13831" width="6.5703125" style="1" customWidth="1"/>
    <col min="13832" max="13832" width="21.7109375" style="1" bestFit="1" customWidth="1"/>
    <col min="13833" max="13833" width="4.7109375" style="1" customWidth="1"/>
    <col min="13834" max="13834" width="5.28515625" style="1" customWidth="1"/>
    <col min="13835" max="13835" width="6.5703125" style="1" customWidth="1"/>
    <col min="13836" max="13836" width="6.7109375" style="1" customWidth="1"/>
    <col min="13837" max="13837" width="7.140625" style="1" customWidth="1"/>
    <col min="13838" max="13838" width="6" style="1" customWidth="1"/>
    <col min="13839" max="13839" width="6.5703125" style="1" customWidth="1"/>
    <col min="13840" max="13840" width="6.28515625" style="1" customWidth="1"/>
    <col min="13841" max="13841" width="10.7109375" style="1" customWidth="1"/>
    <col min="13842" max="13843" width="9.140625" style="1"/>
    <col min="13844" max="13844" width="19.7109375" style="1" bestFit="1" customWidth="1"/>
    <col min="13845" max="14080" width="9.140625" style="1"/>
    <col min="14081" max="14081" width="8.42578125" style="1" bestFit="1" customWidth="1"/>
    <col min="14082" max="14082" width="17.5703125" style="1" customWidth="1"/>
    <col min="14083" max="14083" width="8" style="1" bestFit="1" customWidth="1"/>
    <col min="14084" max="14084" width="6.85546875" style="1" customWidth="1"/>
    <col min="14085" max="14085" width="5.140625" style="1" customWidth="1"/>
    <col min="14086" max="14086" width="7.7109375" style="1" customWidth="1"/>
    <col min="14087" max="14087" width="6.5703125" style="1" customWidth="1"/>
    <col min="14088" max="14088" width="21.7109375" style="1" bestFit="1" customWidth="1"/>
    <col min="14089" max="14089" width="4.7109375" style="1" customWidth="1"/>
    <col min="14090" max="14090" width="5.28515625" style="1" customWidth="1"/>
    <col min="14091" max="14091" width="6.5703125" style="1" customWidth="1"/>
    <col min="14092" max="14092" width="6.7109375" style="1" customWidth="1"/>
    <col min="14093" max="14093" width="7.140625" style="1" customWidth="1"/>
    <col min="14094" max="14094" width="6" style="1" customWidth="1"/>
    <col min="14095" max="14095" width="6.5703125" style="1" customWidth="1"/>
    <col min="14096" max="14096" width="6.28515625" style="1" customWidth="1"/>
    <col min="14097" max="14097" width="10.7109375" style="1" customWidth="1"/>
    <col min="14098" max="14099" width="9.140625" style="1"/>
    <col min="14100" max="14100" width="19.7109375" style="1" bestFit="1" customWidth="1"/>
    <col min="14101" max="14336" width="9.140625" style="1"/>
    <col min="14337" max="14337" width="8.42578125" style="1" bestFit="1" customWidth="1"/>
    <col min="14338" max="14338" width="17.5703125" style="1" customWidth="1"/>
    <col min="14339" max="14339" width="8" style="1" bestFit="1" customWidth="1"/>
    <col min="14340" max="14340" width="6.85546875" style="1" customWidth="1"/>
    <col min="14341" max="14341" width="5.140625" style="1" customWidth="1"/>
    <col min="14342" max="14342" width="7.7109375" style="1" customWidth="1"/>
    <col min="14343" max="14343" width="6.5703125" style="1" customWidth="1"/>
    <col min="14344" max="14344" width="21.7109375" style="1" bestFit="1" customWidth="1"/>
    <col min="14345" max="14345" width="4.7109375" style="1" customWidth="1"/>
    <col min="14346" max="14346" width="5.28515625" style="1" customWidth="1"/>
    <col min="14347" max="14347" width="6.5703125" style="1" customWidth="1"/>
    <col min="14348" max="14348" width="6.7109375" style="1" customWidth="1"/>
    <col min="14349" max="14349" width="7.140625" style="1" customWidth="1"/>
    <col min="14350" max="14350" width="6" style="1" customWidth="1"/>
    <col min="14351" max="14351" width="6.5703125" style="1" customWidth="1"/>
    <col min="14352" max="14352" width="6.28515625" style="1" customWidth="1"/>
    <col min="14353" max="14353" width="10.7109375" style="1" customWidth="1"/>
    <col min="14354" max="14355" width="9.140625" style="1"/>
    <col min="14356" max="14356" width="19.7109375" style="1" bestFit="1" customWidth="1"/>
    <col min="14357" max="14592" width="9.140625" style="1"/>
    <col min="14593" max="14593" width="8.42578125" style="1" bestFit="1" customWidth="1"/>
    <col min="14594" max="14594" width="17.5703125" style="1" customWidth="1"/>
    <col min="14595" max="14595" width="8" style="1" bestFit="1" customWidth="1"/>
    <col min="14596" max="14596" width="6.85546875" style="1" customWidth="1"/>
    <col min="14597" max="14597" width="5.140625" style="1" customWidth="1"/>
    <col min="14598" max="14598" width="7.7109375" style="1" customWidth="1"/>
    <col min="14599" max="14599" width="6.5703125" style="1" customWidth="1"/>
    <col min="14600" max="14600" width="21.7109375" style="1" bestFit="1" customWidth="1"/>
    <col min="14601" max="14601" width="4.7109375" style="1" customWidth="1"/>
    <col min="14602" max="14602" width="5.28515625" style="1" customWidth="1"/>
    <col min="14603" max="14603" width="6.5703125" style="1" customWidth="1"/>
    <col min="14604" max="14604" width="6.7109375" style="1" customWidth="1"/>
    <col min="14605" max="14605" width="7.140625" style="1" customWidth="1"/>
    <col min="14606" max="14606" width="6" style="1" customWidth="1"/>
    <col min="14607" max="14607" width="6.5703125" style="1" customWidth="1"/>
    <col min="14608" max="14608" width="6.28515625" style="1" customWidth="1"/>
    <col min="14609" max="14609" width="10.7109375" style="1" customWidth="1"/>
    <col min="14610" max="14611" width="9.140625" style="1"/>
    <col min="14612" max="14612" width="19.7109375" style="1" bestFit="1" customWidth="1"/>
    <col min="14613" max="14848" width="9.140625" style="1"/>
    <col min="14849" max="14849" width="8.42578125" style="1" bestFit="1" customWidth="1"/>
    <col min="14850" max="14850" width="17.5703125" style="1" customWidth="1"/>
    <col min="14851" max="14851" width="8" style="1" bestFit="1" customWidth="1"/>
    <col min="14852" max="14852" width="6.85546875" style="1" customWidth="1"/>
    <col min="14853" max="14853" width="5.140625" style="1" customWidth="1"/>
    <col min="14854" max="14854" width="7.7109375" style="1" customWidth="1"/>
    <col min="14855" max="14855" width="6.5703125" style="1" customWidth="1"/>
    <col min="14856" max="14856" width="21.7109375" style="1" bestFit="1" customWidth="1"/>
    <col min="14857" max="14857" width="4.7109375" style="1" customWidth="1"/>
    <col min="14858" max="14858" width="5.28515625" style="1" customWidth="1"/>
    <col min="14859" max="14859" width="6.5703125" style="1" customWidth="1"/>
    <col min="14860" max="14860" width="6.7109375" style="1" customWidth="1"/>
    <col min="14861" max="14861" width="7.140625" style="1" customWidth="1"/>
    <col min="14862" max="14862" width="6" style="1" customWidth="1"/>
    <col min="14863" max="14863" width="6.5703125" style="1" customWidth="1"/>
    <col min="14864" max="14864" width="6.28515625" style="1" customWidth="1"/>
    <col min="14865" max="14865" width="10.7109375" style="1" customWidth="1"/>
    <col min="14866" max="14867" width="9.140625" style="1"/>
    <col min="14868" max="14868" width="19.7109375" style="1" bestFit="1" customWidth="1"/>
    <col min="14869" max="15104" width="9.140625" style="1"/>
    <col min="15105" max="15105" width="8.42578125" style="1" bestFit="1" customWidth="1"/>
    <col min="15106" max="15106" width="17.5703125" style="1" customWidth="1"/>
    <col min="15107" max="15107" width="8" style="1" bestFit="1" customWidth="1"/>
    <col min="15108" max="15108" width="6.85546875" style="1" customWidth="1"/>
    <col min="15109" max="15109" width="5.140625" style="1" customWidth="1"/>
    <col min="15110" max="15110" width="7.7109375" style="1" customWidth="1"/>
    <col min="15111" max="15111" width="6.5703125" style="1" customWidth="1"/>
    <col min="15112" max="15112" width="21.7109375" style="1" bestFit="1" customWidth="1"/>
    <col min="15113" max="15113" width="4.7109375" style="1" customWidth="1"/>
    <col min="15114" max="15114" width="5.28515625" style="1" customWidth="1"/>
    <col min="15115" max="15115" width="6.5703125" style="1" customWidth="1"/>
    <col min="15116" max="15116" width="6.7109375" style="1" customWidth="1"/>
    <col min="15117" max="15117" width="7.140625" style="1" customWidth="1"/>
    <col min="15118" max="15118" width="6" style="1" customWidth="1"/>
    <col min="15119" max="15119" width="6.5703125" style="1" customWidth="1"/>
    <col min="15120" max="15120" width="6.28515625" style="1" customWidth="1"/>
    <col min="15121" max="15121" width="10.7109375" style="1" customWidth="1"/>
    <col min="15122" max="15123" width="9.140625" style="1"/>
    <col min="15124" max="15124" width="19.7109375" style="1" bestFit="1" customWidth="1"/>
    <col min="15125" max="15360" width="9.140625" style="1"/>
    <col min="15361" max="15361" width="8.42578125" style="1" bestFit="1" customWidth="1"/>
    <col min="15362" max="15362" width="17.5703125" style="1" customWidth="1"/>
    <col min="15363" max="15363" width="8" style="1" bestFit="1" customWidth="1"/>
    <col min="15364" max="15364" width="6.85546875" style="1" customWidth="1"/>
    <col min="15365" max="15365" width="5.140625" style="1" customWidth="1"/>
    <col min="15366" max="15366" width="7.7109375" style="1" customWidth="1"/>
    <col min="15367" max="15367" width="6.5703125" style="1" customWidth="1"/>
    <col min="15368" max="15368" width="21.7109375" style="1" bestFit="1" customWidth="1"/>
    <col min="15369" max="15369" width="4.7109375" style="1" customWidth="1"/>
    <col min="15370" max="15370" width="5.28515625" style="1" customWidth="1"/>
    <col min="15371" max="15371" width="6.5703125" style="1" customWidth="1"/>
    <col min="15372" max="15372" width="6.7109375" style="1" customWidth="1"/>
    <col min="15373" max="15373" width="7.140625" style="1" customWidth="1"/>
    <col min="15374" max="15374" width="6" style="1" customWidth="1"/>
    <col min="15375" max="15375" width="6.5703125" style="1" customWidth="1"/>
    <col min="15376" max="15376" width="6.28515625" style="1" customWidth="1"/>
    <col min="15377" max="15377" width="10.7109375" style="1" customWidth="1"/>
    <col min="15378" max="15379" width="9.140625" style="1"/>
    <col min="15380" max="15380" width="19.7109375" style="1" bestFit="1" customWidth="1"/>
    <col min="15381" max="15616" width="9.140625" style="1"/>
    <col min="15617" max="15617" width="8.42578125" style="1" bestFit="1" customWidth="1"/>
    <col min="15618" max="15618" width="17.5703125" style="1" customWidth="1"/>
    <col min="15619" max="15619" width="8" style="1" bestFit="1" customWidth="1"/>
    <col min="15620" max="15620" width="6.85546875" style="1" customWidth="1"/>
    <col min="15621" max="15621" width="5.140625" style="1" customWidth="1"/>
    <col min="15622" max="15622" width="7.7109375" style="1" customWidth="1"/>
    <col min="15623" max="15623" width="6.5703125" style="1" customWidth="1"/>
    <col min="15624" max="15624" width="21.7109375" style="1" bestFit="1" customWidth="1"/>
    <col min="15625" max="15625" width="4.7109375" style="1" customWidth="1"/>
    <col min="15626" max="15626" width="5.28515625" style="1" customWidth="1"/>
    <col min="15627" max="15627" width="6.5703125" style="1" customWidth="1"/>
    <col min="15628" max="15628" width="6.7109375" style="1" customWidth="1"/>
    <col min="15629" max="15629" width="7.140625" style="1" customWidth="1"/>
    <col min="15630" max="15630" width="6" style="1" customWidth="1"/>
    <col min="15631" max="15631" width="6.5703125" style="1" customWidth="1"/>
    <col min="15632" max="15632" width="6.28515625" style="1" customWidth="1"/>
    <col min="15633" max="15633" width="10.7109375" style="1" customWidth="1"/>
    <col min="15634" max="15635" width="9.140625" style="1"/>
    <col min="15636" max="15636" width="19.7109375" style="1" bestFit="1" customWidth="1"/>
    <col min="15637" max="15872" width="9.140625" style="1"/>
    <col min="15873" max="15873" width="8.42578125" style="1" bestFit="1" customWidth="1"/>
    <col min="15874" max="15874" width="17.5703125" style="1" customWidth="1"/>
    <col min="15875" max="15875" width="8" style="1" bestFit="1" customWidth="1"/>
    <col min="15876" max="15876" width="6.85546875" style="1" customWidth="1"/>
    <col min="15877" max="15877" width="5.140625" style="1" customWidth="1"/>
    <col min="15878" max="15878" width="7.7109375" style="1" customWidth="1"/>
    <col min="15879" max="15879" width="6.5703125" style="1" customWidth="1"/>
    <col min="15880" max="15880" width="21.7109375" style="1" bestFit="1" customWidth="1"/>
    <col min="15881" max="15881" width="4.7109375" style="1" customWidth="1"/>
    <col min="15882" max="15882" width="5.28515625" style="1" customWidth="1"/>
    <col min="15883" max="15883" width="6.5703125" style="1" customWidth="1"/>
    <col min="15884" max="15884" width="6.7109375" style="1" customWidth="1"/>
    <col min="15885" max="15885" width="7.140625" style="1" customWidth="1"/>
    <col min="15886" max="15886" width="6" style="1" customWidth="1"/>
    <col min="15887" max="15887" width="6.5703125" style="1" customWidth="1"/>
    <col min="15888" max="15888" width="6.28515625" style="1" customWidth="1"/>
    <col min="15889" max="15889" width="10.7109375" style="1" customWidth="1"/>
    <col min="15890" max="15891" width="9.140625" style="1"/>
    <col min="15892" max="15892" width="19.7109375" style="1" bestFit="1" customWidth="1"/>
    <col min="15893" max="16128" width="9.140625" style="1"/>
    <col min="16129" max="16129" width="8.42578125" style="1" bestFit="1" customWidth="1"/>
    <col min="16130" max="16130" width="17.5703125" style="1" customWidth="1"/>
    <col min="16131" max="16131" width="8" style="1" bestFit="1" customWidth="1"/>
    <col min="16132" max="16132" width="6.85546875" style="1" customWidth="1"/>
    <col min="16133" max="16133" width="5.140625" style="1" customWidth="1"/>
    <col min="16134" max="16134" width="7.7109375" style="1" customWidth="1"/>
    <col min="16135" max="16135" width="6.5703125" style="1" customWidth="1"/>
    <col min="16136" max="16136" width="21.7109375" style="1" bestFit="1" customWidth="1"/>
    <col min="16137" max="16137" width="4.7109375" style="1" customWidth="1"/>
    <col min="16138" max="16138" width="5.28515625" style="1" customWidth="1"/>
    <col min="16139" max="16139" width="6.5703125" style="1" customWidth="1"/>
    <col min="16140" max="16140" width="6.7109375" style="1" customWidth="1"/>
    <col min="16141" max="16141" width="7.140625" style="1" customWidth="1"/>
    <col min="16142" max="16142" width="6" style="1" customWidth="1"/>
    <col min="16143" max="16143" width="6.5703125" style="1" customWidth="1"/>
    <col min="16144" max="16144" width="6.28515625" style="1" customWidth="1"/>
    <col min="16145" max="16145" width="10.7109375" style="1" customWidth="1"/>
    <col min="16146" max="16147" width="9.140625" style="1"/>
    <col min="16148" max="16148" width="19.7109375" style="1" bestFit="1" customWidth="1"/>
    <col min="16149" max="16384" width="9.140625" style="1"/>
  </cols>
  <sheetData>
    <row r="1" spans="1:21" ht="19.5" thickBot="1">
      <c r="I1" s="95" t="s">
        <v>288</v>
      </c>
      <c r="R1" s="2"/>
      <c r="S1" s="2"/>
      <c r="T1" s="5"/>
      <c r="U1" s="2"/>
    </row>
    <row r="2" spans="1:21" ht="14.25" thickTop="1">
      <c r="A2" s="57"/>
      <c r="B2" s="58"/>
      <c r="C2" s="118" t="s">
        <v>13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5"/>
      <c r="P2" s="15"/>
      <c r="Q2" s="16"/>
      <c r="R2" s="70"/>
      <c r="S2" s="121" t="s">
        <v>189</v>
      </c>
      <c r="T2" s="122"/>
      <c r="U2" s="123"/>
    </row>
    <row r="3" spans="1:21">
      <c r="A3" s="59"/>
      <c r="B3" s="60"/>
      <c r="C3" s="124" t="s">
        <v>14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21"/>
      <c r="P3" s="21"/>
      <c r="Q3" s="22"/>
      <c r="R3" s="71"/>
      <c r="S3" s="75" t="s">
        <v>102</v>
      </c>
      <c r="T3" s="31" t="s">
        <v>103</v>
      </c>
      <c r="U3" s="23" t="s">
        <v>104</v>
      </c>
    </row>
    <row r="4" spans="1:21" ht="15">
      <c r="A4" s="59"/>
      <c r="B4" s="60"/>
      <c r="C4" s="19"/>
      <c r="D4" s="20"/>
      <c r="E4" s="21"/>
      <c r="F4" s="21"/>
      <c r="G4" s="21"/>
      <c r="H4" s="21"/>
      <c r="I4" s="21"/>
      <c r="J4" s="21"/>
      <c r="K4" s="21"/>
      <c r="L4" s="21"/>
      <c r="M4" s="21"/>
      <c r="N4" s="22"/>
      <c r="O4" s="21"/>
      <c r="P4" s="21"/>
      <c r="Q4" s="22"/>
      <c r="R4" s="71"/>
      <c r="S4" s="76"/>
      <c r="T4" s="61"/>
      <c r="U4" s="62"/>
    </row>
    <row r="5" spans="1:21" ht="15">
      <c r="A5" s="59"/>
      <c r="B5" s="60" t="s">
        <v>10</v>
      </c>
      <c r="C5" s="19" t="s">
        <v>9</v>
      </c>
      <c r="D5" s="20" t="s">
        <v>8</v>
      </c>
      <c r="E5" s="21" t="s">
        <v>8</v>
      </c>
      <c r="F5" s="21"/>
      <c r="G5" s="21"/>
      <c r="H5" s="21"/>
      <c r="I5" s="21" t="s">
        <v>15</v>
      </c>
      <c r="J5" s="21" t="s">
        <v>16</v>
      </c>
      <c r="K5" s="21" t="s">
        <v>17</v>
      </c>
      <c r="L5" s="21" t="s">
        <v>18</v>
      </c>
      <c r="M5" s="21" t="s">
        <v>19</v>
      </c>
      <c r="N5" s="22" t="s">
        <v>17</v>
      </c>
      <c r="O5" s="21" t="s">
        <v>20</v>
      </c>
      <c r="P5" s="21" t="s">
        <v>21</v>
      </c>
      <c r="Q5" s="22"/>
      <c r="R5" s="71" t="s">
        <v>22</v>
      </c>
      <c r="S5" s="76"/>
      <c r="T5" s="61"/>
      <c r="U5" s="62"/>
    </row>
    <row r="6" spans="1:21" ht="15">
      <c r="A6" s="59"/>
      <c r="B6" s="60"/>
      <c r="C6" s="19" t="s">
        <v>7</v>
      </c>
      <c r="D6" s="20" t="s">
        <v>6</v>
      </c>
      <c r="E6" s="25" t="s">
        <v>5</v>
      </c>
      <c r="F6" s="21" t="s">
        <v>23</v>
      </c>
      <c r="G6" s="21" t="s">
        <v>72</v>
      </c>
      <c r="H6" s="21" t="s">
        <v>24</v>
      </c>
      <c r="I6" s="21" t="s">
        <v>25</v>
      </c>
      <c r="J6" s="21" t="s">
        <v>26</v>
      </c>
      <c r="K6" s="21" t="s">
        <v>27</v>
      </c>
      <c r="L6" s="21" t="s">
        <v>28</v>
      </c>
      <c r="M6" s="21"/>
      <c r="N6" s="22" t="s">
        <v>29</v>
      </c>
      <c r="O6" s="21" t="s">
        <v>30</v>
      </c>
      <c r="P6" s="21" t="s">
        <v>31</v>
      </c>
      <c r="Q6" s="22"/>
      <c r="R6" s="71" t="s">
        <v>32</v>
      </c>
      <c r="S6" s="76"/>
      <c r="T6" s="61"/>
      <c r="U6" s="62"/>
    </row>
    <row r="7" spans="1:21" ht="15">
      <c r="A7" s="59"/>
      <c r="B7" s="60"/>
      <c r="C7" s="19" t="s">
        <v>4</v>
      </c>
      <c r="D7" s="20" t="s">
        <v>3</v>
      </c>
      <c r="E7" s="21" t="s">
        <v>33</v>
      </c>
      <c r="F7" s="21"/>
      <c r="G7" s="21"/>
      <c r="H7" s="21"/>
      <c r="I7" s="21"/>
      <c r="J7" s="21"/>
      <c r="K7" s="21" t="s">
        <v>34</v>
      </c>
      <c r="L7" s="21" t="s">
        <v>35</v>
      </c>
      <c r="M7" s="21" t="s">
        <v>36</v>
      </c>
      <c r="N7" s="22" t="s">
        <v>34</v>
      </c>
      <c r="O7" s="21" t="s">
        <v>37</v>
      </c>
      <c r="P7" s="21"/>
      <c r="Q7" s="22" t="s">
        <v>38</v>
      </c>
      <c r="R7" s="72" t="s">
        <v>39</v>
      </c>
      <c r="S7" s="76"/>
      <c r="T7" s="61"/>
      <c r="U7" s="62"/>
    </row>
    <row r="8" spans="1:21" ht="15">
      <c r="A8" s="59"/>
      <c r="B8" s="128" t="s">
        <v>239</v>
      </c>
      <c r="C8" s="19"/>
      <c r="D8" s="20"/>
      <c r="E8" s="21"/>
      <c r="F8" s="21"/>
      <c r="G8" s="21"/>
      <c r="H8" s="21"/>
      <c r="I8" s="21"/>
      <c r="J8" s="21" t="s">
        <v>40</v>
      </c>
      <c r="K8" s="21" t="s">
        <v>41</v>
      </c>
      <c r="L8" s="21" t="s">
        <v>42</v>
      </c>
      <c r="M8" s="21" t="s">
        <v>43</v>
      </c>
      <c r="N8" s="22" t="s">
        <v>44</v>
      </c>
      <c r="O8" s="21" t="s">
        <v>45</v>
      </c>
      <c r="P8" s="21" t="s">
        <v>46</v>
      </c>
      <c r="Q8" s="22"/>
      <c r="R8" s="73" t="s">
        <v>47</v>
      </c>
      <c r="S8" s="77"/>
      <c r="T8" s="61"/>
      <c r="U8" s="62"/>
    </row>
    <row r="9" spans="1:21" ht="15">
      <c r="A9" s="59"/>
      <c r="B9" s="129"/>
      <c r="C9" s="19" t="s">
        <v>2</v>
      </c>
      <c r="D9" s="20"/>
      <c r="E9" s="21"/>
      <c r="F9" s="21" t="s">
        <v>2</v>
      </c>
      <c r="G9" s="21"/>
      <c r="H9" s="21" t="s">
        <v>48</v>
      </c>
      <c r="I9" s="21" t="s">
        <v>1</v>
      </c>
      <c r="J9" s="21"/>
      <c r="K9" s="21" t="s">
        <v>48</v>
      </c>
      <c r="L9" s="21" t="s">
        <v>49</v>
      </c>
      <c r="M9" s="21" t="s">
        <v>50</v>
      </c>
      <c r="N9" s="22" t="s">
        <v>48</v>
      </c>
      <c r="O9" s="21" t="s">
        <v>51</v>
      </c>
      <c r="P9" s="21" t="s">
        <v>48</v>
      </c>
      <c r="Q9" s="22"/>
      <c r="R9" s="72" t="s">
        <v>52</v>
      </c>
      <c r="S9" s="76"/>
      <c r="T9" s="61"/>
      <c r="U9" s="62"/>
    </row>
    <row r="10" spans="1:21" ht="15">
      <c r="A10" s="59"/>
      <c r="B10" s="63"/>
      <c r="C10" s="19"/>
      <c r="D10" s="20"/>
      <c r="E10" s="21"/>
      <c r="F10" s="21"/>
      <c r="G10" s="21"/>
      <c r="H10" s="21"/>
      <c r="I10" s="21"/>
      <c r="J10" s="21" t="s">
        <v>53</v>
      </c>
      <c r="K10" s="21"/>
      <c r="L10" s="21"/>
      <c r="M10" s="21"/>
      <c r="N10" s="22"/>
      <c r="O10" s="21" t="s">
        <v>54</v>
      </c>
      <c r="P10" s="21" t="s">
        <v>54</v>
      </c>
      <c r="Q10" s="22"/>
      <c r="R10" s="72" t="s">
        <v>55</v>
      </c>
      <c r="S10" s="76"/>
      <c r="T10" s="61"/>
      <c r="U10" s="62"/>
    </row>
    <row r="11" spans="1:21" ht="15">
      <c r="A11" s="59"/>
      <c r="B11" s="64"/>
      <c r="C11" s="19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1"/>
      <c r="P11" s="21"/>
      <c r="Q11" s="22"/>
      <c r="R11" s="72" t="s">
        <v>56</v>
      </c>
      <c r="S11" s="76"/>
      <c r="T11" s="61"/>
      <c r="U11" s="62"/>
    </row>
    <row r="12" spans="1:21" ht="15">
      <c r="A12" s="65" t="s">
        <v>193</v>
      </c>
      <c r="B12" s="44" t="s">
        <v>256</v>
      </c>
      <c r="C12" s="19">
        <f>SUM(C14:C17)+C19</f>
        <v>860935</v>
      </c>
      <c r="D12" s="20">
        <v>0.53</v>
      </c>
      <c r="E12" s="21">
        <v>0.98</v>
      </c>
      <c r="F12" s="19">
        <f>SUM(F14:F17)+F19</f>
        <v>474342.5</v>
      </c>
      <c r="G12" s="19">
        <v>400</v>
      </c>
      <c r="H12" s="22">
        <f>F12/(E12*G12*SQRT(3))</f>
        <v>698.62696444663288</v>
      </c>
      <c r="I12" s="30" t="s">
        <v>191</v>
      </c>
      <c r="J12" s="31" t="s">
        <v>57</v>
      </c>
      <c r="K12" s="21">
        <v>932</v>
      </c>
      <c r="L12" s="22">
        <v>0.8</v>
      </c>
      <c r="M12" s="21">
        <v>1.08</v>
      </c>
      <c r="N12" s="22">
        <f t="shared" ref="N12:N17" si="0">PRODUCT(K12:M12)</f>
        <v>805.24800000000005</v>
      </c>
      <c r="O12" s="21">
        <v>1.25</v>
      </c>
      <c r="P12" s="21">
        <v>600</v>
      </c>
      <c r="Q12" s="22">
        <f t="shared" ref="Q12:Q17" si="1">1.45*N12/O12</f>
        <v>934.08767999999998</v>
      </c>
      <c r="R12" s="72" t="b">
        <f t="shared" ref="R12:R43" si="2">IF(H12&lt;=P12,IF(P12&lt;=N12,IF(P12&lt;=Q12,"zadovoljava","nezadovoljava")))</f>
        <v>0</v>
      </c>
      <c r="S12" s="76"/>
      <c r="T12" s="61"/>
      <c r="U12" s="62"/>
    </row>
    <row r="13" spans="1:21" ht="15">
      <c r="A13" s="65" t="s">
        <v>229</v>
      </c>
      <c r="B13" s="44" t="s">
        <v>257</v>
      </c>
      <c r="C13" s="19">
        <v>29080</v>
      </c>
      <c r="D13" s="43">
        <v>0.4</v>
      </c>
      <c r="E13" s="21">
        <v>0.98</v>
      </c>
      <c r="F13" s="19">
        <f>C13*D13</f>
        <v>11632</v>
      </c>
      <c r="G13" s="19">
        <v>400</v>
      </c>
      <c r="H13" s="22">
        <f>F13/(E13*G13*SQRT(3))</f>
        <v>17.131985538810529</v>
      </c>
      <c r="I13" s="30" t="s">
        <v>91</v>
      </c>
      <c r="J13" s="31" t="s">
        <v>58</v>
      </c>
      <c r="K13" s="21">
        <v>69</v>
      </c>
      <c r="L13" s="22">
        <v>0.8</v>
      </c>
      <c r="M13" s="21">
        <v>1.08</v>
      </c>
      <c r="N13" s="22">
        <f>PRODUCT(K13:M13)</f>
        <v>59.616000000000007</v>
      </c>
      <c r="O13" s="21">
        <v>1.25</v>
      </c>
      <c r="P13" s="21">
        <v>32</v>
      </c>
      <c r="Q13" s="22">
        <f>1.45*N13/O13</f>
        <v>69.154560000000004</v>
      </c>
      <c r="R13" s="72" t="str">
        <f>IF(H13&lt;=P13,IF(P13&lt;=N13,IF(P13&lt;=Q13,"zadovoljava","nezadovoljava")))</f>
        <v>zadovoljava</v>
      </c>
      <c r="S13" s="76" t="s">
        <v>125</v>
      </c>
      <c r="T13" s="61" t="s">
        <v>126</v>
      </c>
      <c r="U13" s="62" t="s">
        <v>127</v>
      </c>
    </row>
    <row r="14" spans="1:21" ht="15">
      <c r="A14" s="65" t="s">
        <v>238</v>
      </c>
      <c r="B14" s="44" t="s">
        <v>258</v>
      </c>
      <c r="C14" s="19">
        <v>29500</v>
      </c>
      <c r="D14" s="20">
        <v>0.4</v>
      </c>
      <c r="E14" s="21">
        <v>0.98</v>
      </c>
      <c r="F14" s="19">
        <f>C14*D14</f>
        <v>11800</v>
      </c>
      <c r="G14" s="19">
        <v>401</v>
      </c>
      <c r="H14" s="22">
        <f>F14/(E14*G14*SQRT(3))</f>
        <v>17.336081165549352</v>
      </c>
      <c r="I14" s="30" t="s">
        <v>89</v>
      </c>
      <c r="J14" s="31" t="s">
        <v>58</v>
      </c>
      <c r="K14" s="21">
        <v>150</v>
      </c>
      <c r="L14" s="22">
        <v>0.8</v>
      </c>
      <c r="M14" s="21">
        <v>1.08</v>
      </c>
      <c r="N14" s="22">
        <f t="shared" si="0"/>
        <v>129.60000000000002</v>
      </c>
      <c r="O14" s="21">
        <v>1.25</v>
      </c>
      <c r="P14" s="21">
        <v>63</v>
      </c>
      <c r="Q14" s="22">
        <f t="shared" si="1"/>
        <v>150.33600000000001</v>
      </c>
      <c r="R14" s="72" t="str">
        <f t="shared" si="2"/>
        <v>zadovoljava</v>
      </c>
      <c r="S14" s="76" t="s">
        <v>131</v>
      </c>
      <c r="T14" s="61" t="s">
        <v>132</v>
      </c>
      <c r="U14" s="62" t="s">
        <v>133</v>
      </c>
    </row>
    <row r="15" spans="1:21" ht="15">
      <c r="A15" s="65" t="s">
        <v>225</v>
      </c>
      <c r="B15" s="44" t="s">
        <v>259</v>
      </c>
      <c r="C15" s="19">
        <v>57375</v>
      </c>
      <c r="D15" s="20">
        <v>0.7</v>
      </c>
      <c r="E15" s="21">
        <v>0.98</v>
      </c>
      <c r="F15" s="19">
        <f>C15*D15</f>
        <v>40162.5</v>
      </c>
      <c r="G15" s="19">
        <v>400</v>
      </c>
      <c r="H15" s="22">
        <f>F15/(E15*G15*SQRT(3))</f>
        <v>59.15262802634782</v>
      </c>
      <c r="I15" s="30" t="s">
        <v>232</v>
      </c>
      <c r="J15" s="31" t="s">
        <v>58</v>
      </c>
      <c r="K15" s="21">
        <v>115</v>
      </c>
      <c r="L15" s="22">
        <v>0.8</v>
      </c>
      <c r="M15" s="21">
        <v>1.08</v>
      </c>
      <c r="N15" s="22">
        <f>PRODUCT(K15:M15)</f>
        <v>99.360000000000014</v>
      </c>
      <c r="O15" s="21">
        <v>1.25</v>
      </c>
      <c r="P15" s="21">
        <v>63</v>
      </c>
      <c r="Q15" s="22">
        <f>1.45*N15/O15</f>
        <v>115.2576</v>
      </c>
      <c r="R15" s="72" t="str">
        <f>IF(H15&lt;=P15,IF(P15&lt;=N15,IF(P15&lt;=Q15,"zadovoljava","nezadovoljava")))</f>
        <v>zadovoljava</v>
      </c>
      <c r="S15" s="76"/>
      <c r="T15" s="61"/>
      <c r="U15" s="62"/>
    </row>
    <row r="16" spans="1:21" ht="27">
      <c r="A16" s="65" t="s">
        <v>226</v>
      </c>
      <c r="B16" s="44" t="s">
        <v>260</v>
      </c>
      <c r="C16" s="19">
        <v>60500</v>
      </c>
      <c r="D16" s="20">
        <v>0.4</v>
      </c>
      <c r="E16" s="21">
        <v>0.98</v>
      </c>
      <c r="F16" s="19">
        <f>C16*D16</f>
        <v>24200</v>
      </c>
      <c r="G16" s="19">
        <v>400</v>
      </c>
      <c r="H16" s="22">
        <f>F16/(E16*400*SQRT(3))</f>
        <v>35.642542128543226</v>
      </c>
      <c r="I16" s="30" t="s">
        <v>186</v>
      </c>
      <c r="J16" s="31" t="s">
        <v>57</v>
      </c>
      <c r="K16" s="21">
        <v>150</v>
      </c>
      <c r="L16" s="22">
        <v>0.8</v>
      </c>
      <c r="M16" s="21">
        <v>1.08</v>
      </c>
      <c r="N16" s="22">
        <f t="shared" si="0"/>
        <v>129.60000000000002</v>
      </c>
      <c r="O16" s="21">
        <v>1.25</v>
      </c>
      <c r="P16" s="21">
        <v>80</v>
      </c>
      <c r="Q16" s="22">
        <f t="shared" si="1"/>
        <v>150.33600000000001</v>
      </c>
      <c r="R16" s="72" t="str">
        <f t="shared" si="2"/>
        <v>zadovoljava</v>
      </c>
      <c r="S16" s="76" t="s">
        <v>145</v>
      </c>
      <c r="T16" s="61" t="s">
        <v>146</v>
      </c>
      <c r="U16" s="62" t="s">
        <v>147</v>
      </c>
    </row>
    <row r="17" spans="1:21" ht="15">
      <c r="A17" s="65" t="s">
        <v>227</v>
      </c>
      <c r="B17" s="44" t="s">
        <v>261</v>
      </c>
      <c r="C17" s="66">
        <v>138000</v>
      </c>
      <c r="D17" s="20">
        <v>0.8</v>
      </c>
      <c r="E17" s="21">
        <v>0.98</v>
      </c>
      <c r="F17" s="19">
        <f>C17*D17</f>
        <v>110400</v>
      </c>
      <c r="G17" s="19">
        <v>401</v>
      </c>
      <c r="H17" s="22">
        <f>F17/(E17*400*SQRT(3))</f>
        <v>162.60068805748645</v>
      </c>
      <c r="I17" s="30" t="s">
        <v>236</v>
      </c>
      <c r="J17" s="31" t="s">
        <v>58</v>
      </c>
      <c r="K17" s="21">
        <v>335</v>
      </c>
      <c r="L17" s="22">
        <v>0.8</v>
      </c>
      <c r="M17" s="21">
        <v>1.08</v>
      </c>
      <c r="N17" s="22">
        <f t="shared" si="0"/>
        <v>289.44</v>
      </c>
      <c r="O17" s="21">
        <v>1.25</v>
      </c>
      <c r="P17" s="21">
        <v>250</v>
      </c>
      <c r="Q17" s="22">
        <f t="shared" si="1"/>
        <v>335.75040000000001</v>
      </c>
      <c r="R17" s="72" t="str">
        <f t="shared" si="2"/>
        <v>zadovoljava</v>
      </c>
      <c r="S17" s="76"/>
      <c r="T17" s="61"/>
      <c r="U17" s="62"/>
    </row>
    <row r="18" spans="1:21" ht="15">
      <c r="A18" s="65"/>
      <c r="B18" s="44"/>
      <c r="C18" s="19"/>
      <c r="D18" s="20"/>
      <c r="E18" s="21"/>
      <c r="F18" s="19"/>
      <c r="G18" s="19"/>
      <c r="H18" s="22"/>
      <c r="I18" s="30"/>
      <c r="J18" s="31"/>
      <c r="K18" s="21"/>
      <c r="L18" s="22"/>
      <c r="M18" s="21"/>
      <c r="N18" s="22"/>
      <c r="O18" s="21"/>
      <c r="P18" s="21"/>
      <c r="Q18" s="22"/>
      <c r="R18" s="72" t="str">
        <f t="shared" si="2"/>
        <v>zadovoljava</v>
      </c>
      <c r="S18" s="76"/>
      <c r="T18" s="61"/>
      <c r="U18" s="62"/>
    </row>
    <row r="19" spans="1:21" ht="15">
      <c r="A19" s="101" t="s">
        <v>228</v>
      </c>
      <c r="B19" s="105" t="s">
        <v>262</v>
      </c>
      <c r="C19" s="106">
        <f>C20</f>
        <v>575560</v>
      </c>
      <c r="D19" s="107">
        <v>0.6</v>
      </c>
      <c r="E19" s="102">
        <v>0.98</v>
      </c>
      <c r="F19" s="106">
        <f>F20</f>
        <v>287780</v>
      </c>
      <c r="G19" s="106">
        <v>400</v>
      </c>
      <c r="H19" s="108">
        <f>F19/(E19*400*SQRT(3))</f>
        <v>423.85168486579215</v>
      </c>
      <c r="I19" s="109" t="s">
        <v>221</v>
      </c>
      <c r="J19" s="102" t="s">
        <v>57</v>
      </c>
      <c r="K19" s="102">
        <v>932</v>
      </c>
      <c r="L19" s="108">
        <v>0.8</v>
      </c>
      <c r="M19" s="102">
        <v>1.08</v>
      </c>
      <c r="N19" s="108">
        <f t="shared" ref="N19:N43" si="3">PRODUCT(K19:M19)</f>
        <v>805.24800000000005</v>
      </c>
      <c r="O19" s="102">
        <v>1.25</v>
      </c>
      <c r="P19" s="102">
        <v>720</v>
      </c>
      <c r="Q19" s="108">
        <f t="shared" ref="Q19:Q43" si="4">1.45*N19/O19</f>
        <v>934.08767999999998</v>
      </c>
      <c r="R19" s="110" t="str">
        <f t="shared" si="2"/>
        <v>zadovoljava</v>
      </c>
      <c r="S19" s="103"/>
      <c r="T19" s="104"/>
      <c r="U19" s="62"/>
    </row>
    <row r="20" spans="1:21" ht="15">
      <c r="A20" s="101"/>
      <c r="B20" s="105" t="s">
        <v>237</v>
      </c>
      <c r="C20" s="106">
        <f>SUM(C21:C43)</f>
        <v>575560</v>
      </c>
      <c r="D20" s="107">
        <v>0.5</v>
      </c>
      <c r="E20" s="102">
        <v>0.98</v>
      </c>
      <c r="F20" s="106">
        <f>C20*D20</f>
        <v>287780</v>
      </c>
      <c r="G20" s="106">
        <v>400</v>
      </c>
      <c r="H20" s="108">
        <f>F20/(E20*400*SQRT(3))</f>
        <v>423.85168486579215</v>
      </c>
      <c r="I20" s="109" t="s">
        <v>222</v>
      </c>
      <c r="J20" s="102" t="s">
        <v>57</v>
      </c>
      <c r="K20" s="102">
        <v>932</v>
      </c>
      <c r="L20" s="108">
        <v>0.8</v>
      </c>
      <c r="M20" s="102">
        <v>1.08</v>
      </c>
      <c r="N20" s="108">
        <f t="shared" si="3"/>
        <v>805.24800000000005</v>
      </c>
      <c r="O20" s="102">
        <v>1.25</v>
      </c>
      <c r="P20" s="102">
        <v>800</v>
      </c>
      <c r="Q20" s="108">
        <f t="shared" si="4"/>
        <v>934.08767999999998</v>
      </c>
      <c r="R20" s="110" t="str">
        <f t="shared" si="2"/>
        <v>zadovoljava</v>
      </c>
      <c r="S20" s="103"/>
      <c r="T20" s="104" t="s">
        <v>296</v>
      </c>
      <c r="U20" s="62"/>
    </row>
    <row r="21" spans="1:21" ht="27">
      <c r="A21" s="65" t="s">
        <v>194</v>
      </c>
      <c r="B21" s="44" t="s">
        <v>263</v>
      </c>
      <c r="C21" s="19">
        <v>80000</v>
      </c>
      <c r="D21" s="20">
        <v>0.8</v>
      </c>
      <c r="E21" s="21">
        <v>0.98</v>
      </c>
      <c r="F21" s="19">
        <f t="shared" ref="F21:F43" si="5">C21*D21</f>
        <v>64000</v>
      </c>
      <c r="G21" s="19">
        <v>400</v>
      </c>
      <c r="H21" s="22">
        <f>F21/(E21*G21*SQRT(3))</f>
        <v>94.261268439122588</v>
      </c>
      <c r="I21" s="30" t="s">
        <v>59</v>
      </c>
      <c r="J21" s="31" t="s">
        <v>57</v>
      </c>
      <c r="K21" s="21">
        <v>335</v>
      </c>
      <c r="L21" s="22">
        <v>1</v>
      </c>
      <c r="M21" s="21">
        <v>1.08</v>
      </c>
      <c r="N21" s="22">
        <f t="shared" si="3"/>
        <v>361.8</v>
      </c>
      <c r="O21" s="21">
        <v>1.25</v>
      </c>
      <c r="P21" s="21">
        <v>160</v>
      </c>
      <c r="Q21" s="22">
        <f t="shared" si="4"/>
        <v>419.68799999999999</v>
      </c>
      <c r="R21" s="72" t="str">
        <f t="shared" si="2"/>
        <v>zadovoljava</v>
      </c>
      <c r="S21" s="76" t="s">
        <v>264</v>
      </c>
      <c r="T21" s="61"/>
      <c r="U21" s="62"/>
    </row>
    <row r="22" spans="1:21" ht="27">
      <c r="A22" s="65" t="s">
        <v>195</v>
      </c>
      <c r="B22" s="44" t="s">
        <v>265</v>
      </c>
      <c r="C22" s="19">
        <v>40000</v>
      </c>
      <c r="D22" s="20">
        <v>0.18</v>
      </c>
      <c r="E22" s="21">
        <v>0.98</v>
      </c>
      <c r="F22" s="19">
        <f t="shared" si="5"/>
        <v>7200</v>
      </c>
      <c r="G22" s="19">
        <v>400</v>
      </c>
      <c r="H22" s="22">
        <f t="shared" ref="H22:H43" si="6">F22/(E22*400*SQRT(3))</f>
        <v>10.60439269940129</v>
      </c>
      <c r="I22" s="30" t="s">
        <v>59</v>
      </c>
      <c r="J22" s="31" t="s">
        <v>57</v>
      </c>
      <c r="K22" s="21">
        <v>335</v>
      </c>
      <c r="L22" s="22">
        <v>0.8</v>
      </c>
      <c r="M22" s="21">
        <v>1.08</v>
      </c>
      <c r="N22" s="22">
        <f t="shared" si="3"/>
        <v>289.44</v>
      </c>
      <c r="O22" s="21">
        <v>1.25</v>
      </c>
      <c r="P22" s="21">
        <v>160</v>
      </c>
      <c r="Q22" s="22">
        <f t="shared" si="4"/>
        <v>335.75040000000001</v>
      </c>
      <c r="R22" s="72" t="str">
        <f t="shared" si="2"/>
        <v>zadovoljava</v>
      </c>
      <c r="S22" s="76" t="s">
        <v>81</v>
      </c>
      <c r="T22" s="61" t="s">
        <v>178</v>
      </c>
      <c r="U22" s="62"/>
    </row>
    <row r="23" spans="1:21" ht="27">
      <c r="A23" s="65" t="s">
        <v>196</v>
      </c>
      <c r="B23" s="44" t="s">
        <v>266</v>
      </c>
      <c r="C23" s="19">
        <v>21800</v>
      </c>
      <c r="D23" s="20">
        <v>0.6</v>
      </c>
      <c r="E23" s="21">
        <v>0.98</v>
      </c>
      <c r="F23" s="19">
        <f t="shared" si="5"/>
        <v>13080</v>
      </c>
      <c r="G23" s="19">
        <v>400</v>
      </c>
      <c r="H23" s="22">
        <f t="shared" si="6"/>
        <v>19.264646737245677</v>
      </c>
      <c r="I23" s="30" t="s">
        <v>60</v>
      </c>
      <c r="J23" s="31" t="s">
        <v>57</v>
      </c>
      <c r="K23" s="21">
        <v>150</v>
      </c>
      <c r="L23" s="22">
        <v>0.8</v>
      </c>
      <c r="M23" s="21">
        <v>1.08</v>
      </c>
      <c r="N23" s="22">
        <f t="shared" si="3"/>
        <v>129.60000000000002</v>
      </c>
      <c r="O23" s="21">
        <v>1.25</v>
      </c>
      <c r="P23" s="21">
        <v>80</v>
      </c>
      <c r="Q23" s="22">
        <f t="shared" si="4"/>
        <v>150.33600000000001</v>
      </c>
      <c r="R23" s="72" t="str">
        <f t="shared" si="2"/>
        <v>zadovoljava</v>
      </c>
      <c r="S23" s="76" t="s">
        <v>264</v>
      </c>
      <c r="T23" s="61"/>
      <c r="U23" s="62"/>
    </row>
    <row r="24" spans="1:21" ht="27">
      <c r="A24" s="65" t="s">
        <v>197</v>
      </c>
      <c r="B24" s="44" t="s">
        <v>267</v>
      </c>
      <c r="C24" s="19">
        <v>21800</v>
      </c>
      <c r="D24" s="20">
        <v>0.6</v>
      </c>
      <c r="E24" s="21">
        <v>0.98</v>
      </c>
      <c r="F24" s="19">
        <f t="shared" si="5"/>
        <v>13080</v>
      </c>
      <c r="G24" s="19">
        <v>400</v>
      </c>
      <c r="H24" s="22">
        <f t="shared" si="6"/>
        <v>19.264646737245677</v>
      </c>
      <c r="I24" s="30" t="s">
        <v>60</v>
      </c>
      <c r="J24" s="31" t="s">
        <v>57</v>
      </c>
      <c r="K24" s="21">
        <v>150</v>
      </c>
      <c r="L24" s="22">
        <v>0.8</v>
      </c>
      <c r="M24" s="21">
        <v>1.08</v>
      </c>
      <c r="N24" s="22">
        <f t="shared" si="3"/>
        <v>129.60000000000002</v>
      </c>
      <c r="O24" s="21">
        <v>1.25</v>
      </c>
      <c r="P24" s="21">
        <v>80</v>
      </c>
      <c r="Q24" s="22">
        <f t="shared" si="4"/>
        <v>150.33600000000001</v>
      </c>
      <c r="R24" s="72" t="str">
        <f t="shared" si="2"/>
        <v>zadovoljava</v>
      </c>
      <c r="S24" s="76" t="s">
        <v>264</v>
      </c>
      <c r="T24" s="61"/>
      <c r="U24" s="62"/>
    </row>
    <row r="25" spans="1:21" ht="27">
      <c r="A25" s="65" t="s">
        <v>198</v>
      </c>
      <c r="B25" s="44" t="s">
        <v>267</v>
      </c>
      <c r="C25" s="19">
        <v>21800</v>
      </c>
      <c r="D25" s="20">
        <v>0.6</v>
      </c>
      <c r="E25" s="21">
        <v>0.98</v>
      </c>
      <c r="F25" s="19">
        <f t="shared" si="5"/>
        <v>13080</v>
      </c>
      <c r="G25" s="19">
        <v>400</v>
      </c>
      <c r="H25" s="22">
        <f t="shared" si="6"/>
        <v>19.264646737245677</v>
      </c>
      <c r="I25" s="30" t="s">
        <v>60</v>
      </c>
      <c r="J25" s="31" t="s">
        <v>57</v>
      </c>
      <c r="K25" s="21">
        <v>150</v>
      </c>
      <c r="L25" s="22">
        <v>0.8</v>
      </c>
      <c r="M25" s="21">
        <v>1.08</v>
      </c>
      <c r="N25" s="22">
        <f t="shared" si="3"/>
        <v>129.60000000000002</v>
      </c>
      <c r="O25" s="21">
        <v>1.25</v>
      </c>
      <c r="P25" s="21">
        <v>80</v>
      </c>
      <c r="Q25" s="22">
        <f t="shared" si="4"/>
        <v>150.33600000000001</v>
      </c>
      <c r="R25" s="72" t="str">
        <f t="shared" si="2"/>
        <v>zadovoljava</v>
      </c>
      <c r="S25" s="76" t="s">
        <v>264</v>
      </c>
      <c r="T25" s="61"/>
      <c r="U25" s="62"/>
    </row>
    <row r="26" spans="1:21" ht="40.5">
      <c r="A26" s="65" t="s">
        <v>199</v>
      </c>
      <c r="B26" s="44" t="s">
        <v>268</v>
      </c>
      <c r="C26" s="19">
        <v>15000</v>
      </c>
      <c r="D26" s="20">
        <v>1</v>
      </c>
      <c r="E26" s="21">
        <v>0.98</v>
      </c>
      <c r="F26" s="19">
        <f t="shared" si="5"/>
        <v>15000</v>
      </c>
      <c r="G26" s="19">
        <v>400</v>
      </c>
      <c r="H26" s="22">
        <f t="shared" si="6"/>
        <v>22.092484790419356</v>
      </c>
      <c r="I26" s="30" t="s">
        <v>78</v>
      </c>
      <c r="J26" s="31" t="s">
        <v>57</v>
      </c>
      <c r="K26" s="21">
        <v>147</v>
      </c>
      <c r="L26" s="22">
        <v>0.8</v>
      </c>
      <c r="M26" s="21">
        <v>1.08</v>
      </c>
      <c r="N26" s="22">
        <f t="shared" si="3"/>
        <v>127.00800000000002</v>
      </c>
      <c r="O26" s="21">
        <v>1.25</v>
      </c>
      <c r="P26" s="21">
        <v>80</v>
      </c>
      <c r="Q26" s="22">
        <f t="shared" si="4"/>
        <v>147.32928000000001</v>
      </c>
      <c r="R26" s="72" t="str">
        <f t="shared" si="2"/>
        <v>zadovoljava</v>
      </c>
      <c r="S26" s="76" t="s">
        <v>143</v>
      </c>
      <c r="T26" s="61" t="s">
        <v>142</v>
      </c>
      <c r="U26" s="62" t="s">
        <v>144</v>
      </c>
    </row>
    <row r="27" spans="1:21" ht="27">
      <c r="A27" s="65" t="s">
        <v>200</v>
      </c>
      <c r="B27" s="44" t="s">
        <v>269</v>
      </c>
      <c r="C27" s="19">
        <v>3600</v>
      </c>
      <c r="D27" s="20">
        <v>1</v>
      </c>
      <c r="E27" s="21">
        <v>0.98</v>
      </c>
      <c r="F27" s="19">
        <f t="shared" si="5"/>
        <v>3600</v>
      </c>
      <c r="G27" s="19">
        <v>400</v>
      </c>
      <c r="H27" s="22">
        <f t="shared" si="6"/>
        <v>5.3021963497006448</v>
      </c>
      <c r="I27" s="30" t="s">
        <v>93</v>
      </c>
      <c r="J27" s="31" t="s">
        <v>57</v>
      </c>
      <c r="K27" s="21">
        <v>184</v>
      </c>
      <c r="L27" s="22">
        <v>0.8</v>
      </c>
      <c r="M27" s="21">
        <v>1.08</v>
      </c>
      <c r="N27" s="22">
        <f t="shared" si="3"/>
        <v>158.97600000000003</v>
      </c>
      <c r="O27" s="21">
        <v>1.25</v>
      </c>
      <c r="P27" s="21">
        <v>60</v>
      </c>
      <c r="Q27" s="22">
        <f t="shared" si="4"/>
        <v>184.41216000000003</v>
      </c>
      <c r="R27" s="72" t="str">
        <f t="shared" si="2"/>
        <v>zadovoljava</v>
      </c>
      <c r="S27" s="76" t="s">
        <v>80</v>
      </c>
      <c r="T27" s="61" t="s">
        <v>109</v>
      </c>
      <c r="U27" s="62" t="s">
        <v>112</v>
      </c>
    </row>
    <row r="28" spans="1:21" ht="54">
      <c r="A28" s="65" t="s">
        <v>201</v>
      </c>
      <c r="B28" s="44" t="s">
        <v>270</v>
      </c>
      <c r="C28" s="19">
        <v>65800</v>
      </c>
      <c r="D28" s="20">
        <v>0.22</v>
      </c>
      <c r="E28" s="21">
        <v>0.98</v>
      </c>
      <c r="F28" s="19">
        <f t="shared" si="5"/>
        <v>14476</v>
      </c>
      <c r="G28" s="19">
        <v>400</v>
      </c>
      <c r="H28" s="22">
        <f t="shared" si="6"/>
        <v>21.320720655074037</v>
      </c>
      <c r="I28" s="30" t="s">
        <v>177</v>
      </c>
      <c r="J28" s="31" t="s">
        <v>57</v>
      </c>
      <c r="K28" s="21">
        <v>147</v>
      </c>
      <c r="L28" s="22">
        <v>0.8</v>
      </c>
      <c r="M28" s="21">
        <v>1.08</v>
      </c>
      <c r="N28" s="22">
        <f t="shared" si="3"/>
        <v>127.00800000000002</v>
      </c>
      <c r="O28" s="21">
        <v>1.25</v>
      </c>
      <c r="P28" s="21">
        <v>80</v>
      </c>
      <c r="Q28" s="22">
        <f t="shared" si="4"/>
        <v>147.32928000000001</v>
      </c>
      <c r="R28" s="72" t="str">
        <f t="shared" si="2"/>
        <v>zadovoljava</v>
      </c>
      <c r="S28" s="76"/>
      <c r="T28" s="61" t="s">
        <v>179</v>
      </c>
      <c r="U28" s="62" t="s">
        <v>116</v>
      </c>
    </row>
    <row r="29" spans="1:21" ht="27">
      <c r="A29" s="65" t="s">
        <v>202</v>
      </c>
      <c r="B29" s="44" t="s">
        <v>271</v>
      </c>
      <c r="C29" s="19">
        <v>27000</v>
      </c>
      <c r="D29" s="20">
        <v>0.8</v>
      </c>
      <c r="E29" s="21">
        <v>0.98</v>
      </c>
      <c r="F29" s="19">
        <f t="shared" si="5"/>
        <v>21600</v>
      </c>
      <c r="G29" s="19">
        <v>400</v>
      </c>
      <c r="H29" s="22">
        <f t="shared" si="6"/>
        <v>31.813178098203871</v>
      </c>
      <c r="I29" s="30" t="s">
        <v>117</v>
      </c>
      <c r="J29" s="31" t="s">
        <v>57</v>
      </c>
      <c r="K29" s="21">
        <v>120</v>
      </c>
      <c r="L29" s="22">
        <v>0.8</v>
      </c>
      <c r="M29" s="21">
        <v>1.08</v>
      </c>
      <c r="N29" s="22">
        <f t="shared" si="3"/>
        <v>103.68</v>
      </c>
      <c r="O29" s="21">
        <v>1.25</v>
      </c>
      <c r="P29" s="21">
        <v>80</v>
      </c>
      <c r="Q29" s="22">
        <f t="shared" si="4"/>
        <v>120.26880000000001</v>
      </c>
      <c r="R29" s="72" t="str">
        <f t="shared" si="2"/>
        <v>zadovoljava</v>
      </c>
      <c r="S29" s="76"/>
      <c r="T29" s="61" t="s">
        <v>97</v>
      </c>
      <c r="U29" s="62"/>
    </row>
    <row r="30" spans="1:21" ht="27">
      <c r="A30" s="65" t="s">
        <v>203</v>
      </c>
      <c r="B30" s="44" t="s">
        <v>272</v>
      </c>
      <c r="C30" s="19">
        <v>40000</v>
      </c>
      <c r="D30" s="20">
        <v>0.18</v>
      </c>
      <c r="E30" s="21">
        <v>0.98</v>
      </c>
      <c r="F30" s="19">
        <f t="shared" si="5"/>
        <v>7200</v>
      </c>
      <c r="G30" s="19">
        <v>400</v>
      </c>
      <c r="H30" s="22">
        <f t="shared" si="6"/>
        <v>10.60439269940129</v>
      </c>
      <c r="I30" s="30" t="s">
        <v>154</v>
      </c>
      <c r="J30" s="31" t="s">
        <v>57</v>
      </c>
      <c r="K30" s="21">
        <v>120</v>
      </c>
      <c r="L30" s="22">
        <v>0.8</v>
      </c>
      <c r="M30" s="21">
        <v>1.08</v>
      </c>
      <c r="N30" s="22">
        <f t="shared" si="3"/>
        <v>103.68</v>
      </c>
      <c r="O30" s="21">
        <v>1.25</v>
      </c>
      <c r="P30" s="21">
        <v>60</v>
      </c>
      <c r="Q30" s="22">
        <f t="shared" si="4"/>
        <v>120.26880000000001</v>
      </c>
      <c r="R30" s="72" t="str">
        <f t="shared" si="2"/>
        <v>zadovoljava</v>
      </c>
      <c r="S30" s="76" t="s">
        <v>153</v>
      </c>
      <c r="T30" s="61" t="s">
        <v>155</v>
      </c>
      <c r="U30" s="62" t="s">
        <v>156</v>
      </c>
    </row>
    <row r="31" spans="1:21" ht="15">
      <c r="A31" s="65" t="s">
        <v>204</v>
      </c>
      <c r="B31" s="44" t="s">
        <v>273</v>
      </c>
      <c r="C31" s="19">
        <v>35200</v>
      </c>
      <c r="D31" s="20">
        <v>0.4</v>
      </c>
      <c r="E31" s="21">
        <v>1</v>
      </c>
      <c r="F31" s="19">
        <f t="shared" si="5"/>
        <v>14080</v>
      </c>
      <c r="G31" s="19">
        <v>401</v>
      </c>
      <c r="H31" s="22">
        <f t="shared" si="6"/>
        <v>20.322729475474826</v>
      </c>
      <c r="I31" s="30" t="s">
        <v>93</v>
      </c>
      <c r="J31" s="31" t="s">
        <v>57</v>
      </c>
      <c r="K31" s="21">
        <v>184</v>
      </c>
      <c r="L31" s="22">
        <v>0.8</v>
      </c>
      <c r="M31" s="21">
        <v>1.08</v>
      </c>
      <c r="N31" s="22">
        <f t="shared" si="3"/>
        <v>158.97600000000003</v>
      </c>
      <c r="O31" s="21">
        <v>1.25</v>
      </c>
      <c r="P31" s="21">
        <v>80</v>
      </c>
      <c r="Q31" s="22">
        <f t="shared" si="4"/>
        <v>184.41216000000003</v>
      </c>
      <c r="R31" s="72" t="str">
        <f t="shared" si="2"/>
        <v>zadovoljava</v>
      </c>
      <c r="S31" s="76" t="s">
        <v>84</v>
      </c>
      <c r="T31" s="61" t="s">
        <v>118</v>
      </c>
      <c r="U31" s="62" t="s">
        <v>168</v>
      </c>
    </row>
    <row r="32" spans="1:21" ht="40.5">
      <c r="A32" s="65" t="s">
        <v>205</v>
      </c>
      <c r="B32" s="44" t="s">
        <v>274</v>
      </c>
      <c r="C32" s="19">
        <v>16000</v>
      </c>
      <c r="D32" s="20">
        <v>0.42</v>
      </c>
      <c r="E32" s="21">
        <v>0.98</v>
      </c>
      <c r="F32" s="19">
        <f t="shared" si="5"/>
        <v>6720</v>
      </c>
      <c r="G32" s="19">
        <v>400</v>
      </c>
      <c r="H32" s="22">
        <f t="shared" si="6"/>
        <v>9.8974331861078717</v>
      </c>
      <c r="I32" s="30" t="s">
        <v>82</v>
      </c>
      <c r="J32" s="31" t="s">
        <v>57</v>
      </c>
      <c r="K32" s="21">
        <v>120</v>
      </c>
      <c r="L32" s="22">
        <v>0.8</v>
      </c>
      <c r="M32" s="21">
        <v>1.08</v>
      </c>
      <c r="N32" s="22">
        <f t="shared" si="3"/>
        <v>103.68</v>
      </c>
      <c r="O32" s="21">
        <v>1.25</v>
      </c>
      <c r="P32" s="21">
        <v>80</v>
      </c>
      <c r="Q32" s="22">
        <f t="shared" si="4"/>
        <v>120.26880000000001</v>
      </c>
      <c r="R32" s="72" t="str">
        <f t="shared" si="2"/>
        <v>zadovoljava</v>
      </c>
      <c r="S32" s="76" t="s">
        <v>83</v>
      </c>
      <c r="T32" s="61" t="s">
        <v>151</v>
      </c>
      <c r="U32" s="62" t="s">
        <v>152</v>
      </c>
    </row>
    <row r="33" spans="1:21" ht="15">
      <c r="A33" s="65" t="s">
        <v>206</v>
      </c>
      <c r="B33" s="44" t="s">
        <v>275</v>
      </c>
      <c r="C33" s="19">
        <v>8500</v>
      </c>
      <c r="D33" s="20">
        <v>0.6</v>
      </c>
      <c r="E33" s="21">
        <v>0.98</v>
      </c>
      <c r="F33" s="19">
        <f t="shared" si="5"/>
        <v>5100</v>
      </c>
      <c r="G33" s="19">
        <v>400</v>
      </c>
      <c r="H33" s="22">
        <f t="shared" si="6"/>
        <v>7.5114448287425803</v>
      </c>
      <c r="I33" s="44" t="s">
        <v>235</v>
      </c>
      <c r="J33" s="31" t="s">
        <v>57</v>
      </c>
      <c r="K33" s="21">
        <v>120</v>
      </c>
      <c r="L33" s="22">
        <v>0.8</v>
      </c>
      <c r="M33" s="21">
        <v>1.08</v>
      </c>
      <c r="N33" s="22">
        <f t="shared" si="3"/>
        <v>103.68</v>
      </c>
      <c r="O33" s="21">
        <v>1.25</v>
      </c>
      <c r="P33" s="21">
        <v>32</v>
      </c>
      <c r="Q33" s="22">
        <f t="shared" si="4"/>
        <v>120.26880000000001</v>
      </c>
      <c r="R33" s="72" t="str">
        <f t="shared" si="2"/>
        <v>zadovoljava</v>
      </c>
      <c r="S33" s="76" t="s">
        <v>160</v>
      </c>
      <c r="T33" s="61" t="s">
        <v>161</v>
      </c>
      <c r="U33" s="62" t="s">
        <v>162</v>
      </c>
    </row>
    <row r="34" spans="1:21" ht="15">
      <c r="A34" s="65" t="s">
        <v>207</v>
      </c>
      <c r="B34" s="44" t="s">
        <v>276</v>
      </c>
      <c r="C34" s="19">
        <v>5500</v>
      </c>
      <c r="D34" s="20">
        <v>0.6</v>
      </c>
      <c r="E34" s="21">
        <v>0.98</v>
      </c>
      <c r="F34" s="19">
        <f t="shared" si="5"/>
        <v>3300</v>
      </c>
      <c r="G34" s="19">
        <v>400</v>
      </c>
      <c r="H34" s="22">
        <f t="shared" si="6"/>
        <v>4.8603466538922584</v>
      </c>
      <c r="I34" s="44" t="s">
        <v>185</v>
      </c>
      <c r="J34" s="31" t="s">
        <v>57</v>
      </c>
      <c r="K34" s="21">
        <v>40</v>
      </c>
      <c r="L34" s="22">
        <v>0.8</v>
      </c>
      <c r="M34" s="21">
        <v>1.08</v>
      </c>
      <c r="N34" s="22">
        <f t="shared" si="3"/>
        <v>34.56</v>
      </c>
      <c r="O34" s="21">
        <v>1.25</v>
      </c>
      <c r="P34" s="21">
        <v>25</v>
      </c>
      <c r="Q34" s="22">
        <f t="shared" si="4"/>
        <v>40.089600000000004</v>
      </c>
      <c r="R34" s="72" t="str">
        <f t="shared" si="2"/>
        <v>zadovoljava</v>
      </c>
      <c r="S34" s="76" t="s">
        <v>160</v>
      </c>
      <c r="T34" s="61" t="s">
        <v>161</v>
      </c>
      <c r="U34" s="62" t="s">
        <v>162</v>
      </c>
    </row>
    <row r="35" spans="1:21" ht="27">
      <c r="A35" s="65" t="s">
        <v>208</v>
      </c>
      <c r="B35" s="44" t="s">
        <v>277</v>
      </c>
      <c r="C35" s="19">
        <v>6000</v>
      </c>
      <c r="D35" s="20">
        <v>1</v>
      </c>
      <c r="E35" s="21">
        <v>0.98</v>
      </c>
      <c r="F35" s="19">
        <f t="shared" si="5"/>
        <v>6000</v>
      </c>
      <c r="G35" s="19">
        <v>401</v>
      </c>
      <c r="H35" s="22">
        <f t="shared" si="6"/>
        <v>8.8369939161677422</v>
      </c>
      <c r="I35" s="30" t="s">
        <v>218</v>
      </c>
      <c r="J35" s="31" t="s">
        <v>57</v>
      </c>
      <c r="K35" s="21">
        <v>92</v>
      </c>
      <c r="L35" s="22">
        <v>0.8</v>
      </c>
      <c r="M35" s="21">
        <v>1.08</v>
      </c>
      <c r="N35" s="22">
        <f t="shared" si="3"/>
        <v>79.488000000000014</v>
      </c>
      <c r="O35" s="21">
        <v>1.25</v>
      </c>
      <c r="P35" s="21">
        <v>25</v>
      </c>
      <c r="Q35" s="22">
        <f t="shared" si="4"/>
        <v>92.206080000000014</v>
      </c>
      <c r="R35" s="72" t="str">
        <f t="shared" si="2"/>
        <v>zadovoljava</v>
      </c>
      <c r="S35" s="76" t="s">
        <v>105</v>
      </c>
      <c r="T35" s="61" t="s">
        <v>106</v>
      </c>
      <c r="U35" s="62" t="s">
        <v>123</v>
      </c>
    </row>
    <row r="36" spans="1:21" ht="15">
      <c r="A36" s="65" t="s">
        <v>209</v>
      </c>
      <c r="B36" s="44" t="s">
        <v>278</v>
      </c>
      <c r="C36" s="19">
        <v>16500</v>
      </c>
      <c r="D36" s="20">
        <v>0.4</v>
      </c>
      <c r="E36" s="21">
        <v>1</v>
      </c>
      <c r="F36" s="19">
        <f t="shared" si="5"/>
        <v>6600</v>
      </c>
      <c r="G36" s="19">
        <v>401</v>
      </c>
      <c r="H36" s="22">
        <f t="shared" si="6"/>
        <v>9.5262794416288248</v>
      </c>
      <c r="I36" s="30" t="s">
        <v>219</v>
      </c>
      <c r="J36" s="31" t="s">
        <v>57</v>
      </c>
      <c r="K36" s="21">
        <v>92</v>
      </c>
      <c r="L36" s="22">
        <v>0.8</v>
      </c>
      <c r="M36" s="21">
        <v>1.08</v>
      </c>
      <c r="N36" s="22">
        <f t="shared" si="3"/>
        <v>79.488000000000014</v>
      </c>
      <c r="O36" s="21">
        <v>1.25</v>
      </c>
      <c r="P36" s="21">
        <v>32</v>
      </c>
      <c r="Q36" s="22">
        <f t="shared" si="4"/>
        <v>92.206080000000014</v>
      </c>
      <c r="R36" s="72" t="str">
        <f t="shared" si="2"/>
        <v>zadovoljava</v>
      </c>
      <c r="S36" s="76" t="s">
        <v>105</v>
      </c>
      <c r="T36" s="61" t="s">
        <v>106</v>
      </c>
      <c r="U36" s="62" t="s">
        <v>123</v>
      </c>
    </row>
    <row r="37" spans="1:21" ht="27">
      <c r="A37" s="65" t="s">
        <v>210</v>
      </c>
      <c r="B37" s="44" t="s">
        <v>279</v>
      </c>
      <c r="C37" s="19">
        <v>33300</v>
      </c>
      <c r="D37" s="43">
        <v>0.5</v>
      </c>
      <c r="E37" s="21">
        <v>0.98</v>
      </c>
      <c r="F37" s="19">
        <f t="shared" si="5"/>
        <v>16650</v>
      </c>
      <c r="G37" s="19">
        <v>400</v>
      </c>
      <c r="H37" s="22">
        <f t="shared" si="6"/>
        <v>24.522658117365484</v>
      </c>
      <c r="I37" s="30" t="s">
        <v>88</v>
      </c>
      <c r="J37" s="31" t="s">
        <v>57</v>
      </c>
      <c r="K37" s="21">
        <v>92</v>
      </c>
      <c r="L37" s="22">
        <v>0.8</v>
      </c>
      <c r="M37" s="21">
        <v>1.08</v>
      </c>
      <c r="N37" s="22">
        <f t="shared" si="3"/>
        <v>79.488000000000014</v>
      </c>
      <c r="O37" s="21">
        <v>1.25</v>
      </c>
      <c r="P37" s="21">
        <v>50</v>
      </c>
      <c r="Q37" s="22">
        <f t="shared" si="4"/>
        <v>92.206080000000014</v>
      </c>
      <c r="R37" s="72" t="str">
        <f t="shared" si="2"/>
        <v>zadovoljava</v>
      </c>
      <c r="S37" s="76" t="s">
        <v>157</v>
      </c>
      <c r="T37" s="61" t="s">
        <v>158</v>
      </c>
      <c r="U37" s="62" t="s">
        <v>159</v>
      </c>
    </row>
    <row r="38" spans="1:21" ht="15">
      <c r="A38" s="65" t="s">
        <v>211</v>
      </c>
      <c r="B38" s="63" t="s">
        <v>280</v>
      </c>
      <c r="C38" s="19">
        <v>10000</v>
      </c>
      <c r="D38" s="20">
        <v>1</v>
      </c>
      <c r="E38" s="21">
        <v>0.95</v>
      </c>
      <c r="F38" s="21">
        <f t="shared" si="5"/>
        <v>10000</v>
      </c>
      <c r="G38" s="21">
        <v>400</v>
      </c>
      <c r="H38" s="21">
        <f t="shared" si="6"/>
        <v>15.1934281365691</v>
      </c>
      <c r="I38" s="21" t="s">
        <v>294</v>
      </c>
      <c r="J38" s="31" t="s">
        <v>57</v>
      </c>
      <c r="K38" s="21">
        <v>92</v>
      </c>
      <c r="L38" s="22">
        <v>0.8</v>
      </c>
      <c r="M38" s="21">
        <v>1.08</v>
      </c>
      <c r="N38" s="22">
        <f t="shared" si="3"/>
        <v>79.488000000000014</v>
      </c>
      <c r="O38" s="21">
        <v>1.25</v>
      </c>
      <c r="P38" s="21">
        <v>32</v>
      </c>
      <c r="Q38" s="22">
        <f t="shared" si="4"/>
        <v>92.206080000000014</v>
      </c>
      <c r="R38" s="72" t="str">
        <f t="shared" si="2"/>
        <v>zadovoljava</v>
      </c>
      <c r="S38" s="76" t="s">
        <v>166</v>
      </c>
      <c r="T38" s="61" t="s">
        <v>217</v>
      </c>
      <c r="U38" s="62" t="s">
        <v>167</v>
      </c>
    </row>
    <row r="39" spans="1:21" ht="15">
      <c r="A39" s="65" t="s">
        <v>212</v>
      </c>
      <c r="B39" s="44" t="s">
        <v>281</v>
      </c>
      <c r="C39" s="19">
        <v>16580</v>
      </c>
      <c r="D39" s="20">
        <v>0.4</v>
      </c>
      <c r="E39" s="21">
        <v>0.98</v>
      </c>
      <c r="F39" s="19">
        <f t="shared" si="5"/>
        <v>6632</v>
      </c>
      <c r="G39" s="19">
        <v>401</v>
      </c>
      <c r="H39" s="22">
        <f t="shared" si="6"/>
        <v>9.7678239420040782</v>
      </c>
      <c r="I39" s="30" t="s">
        <v>92</v>
      </c>
      <c r="J39" s="31" t="s">
        <v>57</v>
      </c>
      <c r="K39" s="21">
        <v>87</v>
      </c>
      <c r="L39" s="22">
        <v>0.8</v>
      </c>
      <c r="M39" s="21">
        <v>1.08</v>
      </c>
      <c r="N39" s="22">
        <f t="shared" si="3"/>
        <v>75.168000000000021</v>
      </c>
      <c r="O39" s="21">
        <v>1.25</v>
      </c>
      <c r="P39" s="21">
        <v>32</v>
      </c>
      <c r="Q39" s="22">
        <f t="shared" si="4"/>
        <v>87.194880000000026</v>
      </c>
      <c r="R39" s="72" t="str">
        <f t="shared" si="2"/>
        <v>zadovoljava</v>
      </c>
      <c r="S39" s="76" t="s">
        <v>163</v>
      </c>
      <c r="T39" s="61" t="s">
        <v>164</v>
      </c>
      <c r="U39" s="62" t="s">
        <v>165</v>
      </c>
    </row>
    <row r="40" spans="1:21" ht="15">
      <c r="A40" s="65" t="s">
        <v>213</v>
      </c>
      <c r="B40" s="44" t="s">
        <v>282</v>
      </c>
      <c r="C40" s="19">
        <v>12600</v>
      </c>
      <c r="D40" s="20">
        <v>0.7</v>
      </c>
      <c r="E40" s="21">
        <v>0.98</v>
      </c>
      <c r="F40" s="19">
        <f t="shared" si="5"/>
        <v>8820</v>
      </c>
      <c r="G40" s="19">
        <v>400</v>
      </c>
      <c r="H40" s="22">
        <f t="shared" si="6"/>
        <v>12.99038105676658</v>
      </c>
      <c r="I40" s="30" t="s">
        <v>233</v>
      </c>
      <c r="J40" s="31" t="s">
        <v>57</v>
      </c>
      <c r="K40" s="21">
        <v>64</v>
      </c>
      <c r="L40" s="22">
        <v>0.8</v>
      </c>
      <c r="M40" s="21">
        <v>1.08</v>
      </c>
      <c r="N40" s="22">
        <f t="shared" si="3"/>
        <v>55.296000000000006</v>
      </c>
      <c r="O40" s="21">
        <v>1.25</v>
      </c>
      <c r="P40" s="21">
        <v>32</v>
      </c>
      <c r="Q40" s="22">
        <f t="shared" si="4"/>
        <v>64.143360000000001</v>
      </c>
      <c r="R40" s="72" t="str">
        <f t="shared" si="2"/>
        <v>zadovoljava</v>
      </c>
      <c r="S40" s="76"/>
      <c r="T40" s="61"/>
      <c r="U40" s="62"/>
    </row>
    <row r="41" spans="1:21" ht="27">
      <c r="A41" s="65" t="s">
        <v>214</v>
      </c>
      <c r="B41" s="44" t="s">
        <v>283</v>
      </c>
      <c r="C41" s="19">
        <v>12000</v>
      </c>
      <c r="D41" s="20">
        <v>1</v>
      </c>
      <c r="E41" s="21">
        <v>0.98</v>
      </c>
      <c r="F41" s="19">
        <f t="shared" si="5"/>
        <v>12000</v>
      </c>
      <c r="G41" s="19">
        <v>400</v>
      </c>
      <c r="H41" s="22">
        <f t="shared" si="6"/>
        <v>17.673987832335484</v>
      </c>
      <c r="I41" s="30" t="s">
        <v>88</v>
      </c>
      <c r="J41" s="31" t="s">
        <v>57</v>
      </c>
      <c r="K41" s="21">
        <v>92</v>
      </c>
      <c r="L41" s="22">
        <v>0.8</v>
      </c>
      <c r="M41" s="21">
        <v>1.08</v>
      </c>
      <c r="N41" s="22">
        <f t="shared" si="3"/>
        <v>79.488000000000014</v>
      </c>
      <c r="O41" s="21">
        <v>1.25</v>
      </c>
      <c r="P41" s="21">
        <v>32</v>
      </c>
      <c r="Q41" s="22">
        <f t="shared" si="4"/>
        <v>92.206080000000014</v>
      </c>
      <c r="R41" s="72" t="str">
        <f t="shared" si="2"/>
        <v>zadovoljava</v>
      </c>
      <c r="S41" s="76" t="s">
        <v>110</v>
      </c>
      <c r="T41" s="61" t="s">
        <v>111</v>
      </c>
      <c r="U41" s="62" t="s">
        <v>113</v>
      </c>
    </row>
    <row r="42" spans="1:21" ht="27">
      <c r="A42" s="65" t="s">
        <v>215</v>
      </c>
      <c r="B42" s="44" t="s">
        <v>284</v>
      </c>
      <c r="C42" s="19">
        <v>35280</v>
      </c>
      <c r="D42" s="20">
        <v>0.4</v>
      </c>
      <c r="E42" s="21">
        <v>0.98</v>
      </c>
      <c r="F42" s="19">
        <f t="shared" si="5"/>
        <v>14112</v>
      </c>
      <c r="G42" s="19">
        <v>400</v>
      </c>
      <c r="H42" s="22">
        <f t="shared" si="6"/>
        <v>20.784609690826528</v>
      </c>
      <c r="I42" s="30" t="s">
        <v>85</v>
      </c>
      <c r="J42" s="31" t="s">
        <v>58</v>
      </c>
      <c r="K42" s="21">
        <v>115</v>
      </c>
      <c r="L42" s="22">
        <v>0.8</v>
      </c>
      <c r="M42" s="21">
        <v>1.08</v>
      </c>
      <c r="N42" s="22">
        <f t="shared" si="3"/>
        <v>99.360000000000014</v>
      </c>
      <c r="O42" s="21">
        <v>1.25</v>
      </c>
      <c r="P42" s="21">
        <v>50</v>
      </c>
      <c r="Q42" s="22">
        <f t="shared" si="4"/>
        <v>115.2576</v>
      </c>
      <c r="R42" s="72" t="str">
        <f t="shared" si="2"/>
        <v>zadovoljava</v>
      </c>
      <c r="S42" s="76" t="s">
        <v>114</v>
      </c>
      <c r="T42" s="61" t="s">
        <v>119</v>
      </c>
      <c r="U42" s="62" t="s">
        <v>115</v>
      </c>
    </row>
    <row r="43" spans="1:21" ht="15.75" thickBot="1">
      <c r="A43" s="65" t="s">
        <v>216</v>
      </c>
      <c r="B43" s="67" t="s">
        <v>285</v>
      </c>
      <c r="C43" s="34">
        <v>31300</v>
      </c>
      <c r="D43" s="35">
        <v>0.4</v>
      </c>
      <c r="E43" s="36">
        <v>1</v>
      </c>
      <c r="F43" s="34">
        <f t="shared" si="5"/>
        <v>12520</v>
      </c>
      <c r="G43" s="34">
        <v>401</v>
      </c>
      <c r="H43" s="37">
        <f t="shared" si="6"/>
        <v>18.071063425635288</v>
      </c>
      <c r="I43" s="38" t="s">
        <v>93</v>
      </c>
      <c r="J43" s="39" t="s">
        <v>57</v>
      </c>
      <c r="K43" s="36">
        <v>184</v>
      </c>
      <c r="L43" s="37">
        <v>0.8</v>
      </c>
      <c r="M43" s="36">
        <v>1.08</v>
      </c>
      <c r="N43" s="37">
        <f t="shared" si="3"/>
        <v>158.97600000000003</v>
      </c>
      <c r="O43" s="36">
        <v>1.25</v>
      </c>
      <c r="P43" s="36">
        <v>80</v>
      </c>
      <c r="Q43" s="37">
        <f t="shared" si="4"/>
        <v>184.41216000000003</v>
      </c>
      <c r="R43" s="74" t="str">
        <f t="shared" si="2"/>
        <v>zadovoljava</v>
      </c>
      <c r="S43" s="96" t="s">
        <v>87</v>
      </c>
      <c r="T43" s="68" t="s">
        <v>175</v>
      </c>
      <c r="U43" s="69" t="s">
        <v>176</v>
      </c>
    </row>
    <row r="44" spans="1:21" ht="14.25" thickTop="1"/>
  </sheetData>
  <mergeCells count="4">
    <mergeCell ref="C2:N2"/>
    <mergeCell ref="S2:U2"/>
    <mergeCell ref="C3:N3"/>
    <mergeCell ref="B8:B9"/>
  </mergeCells>
  <pageMargins left="0.70866141732283472" right="0.70866141732283472" top="0.74803149606299213" bottom="0.74803149606299213" header="0.31496062992125984" footer="0.31496062992125984"/>
  <pageSetup paperSize="8" scale="95" firstPageNumber="39" orientation="landscape" useFirstPageNumber="1" verticalDpi="0" r:id="rId1"/>
  <headerFooter>
    <oddHeader>&amp;RStranica 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D864-2EE9-4358-BBD1-D228F018706F}">
  <dimension ref="A3:U63"/>
  <sheetViews>
    <sheetView zoomScale="85" zoomScaleNormal="85" workbookViewId="0">
      <selection activeCell="X29" sqref="X29"/>
    </sheetView>
  </sheetViews>
  <sheetFormatPr defaultRowHeight="13.5"/>
  <cols>
    <col min="1" max="1" width="8.28515625" style="1" customWidth="1"/>
    <col min="2" max="2" width="28.42578125" style="42" customWidth="1"/>
    <col min="3" max="3" width="8" style="3" customWidth="1"/>
    <col min="4" max="4" width="7.5703125" style="4" bestFit="1" customWidth="1"/>
    <col min="5" max="5" width="5.140625" style="2" customWidth="1"/>
    <col min="6" max="6" width="7.42578125" style="2" bestFit="1" customWidth="1"/>
    <col min="7" max="7" width="4.140625" style="2" customWidth="1"/>
    <col min="8" max="8" width="7.5703125" style="2" customWidth="1"/>
    <col min="9" max="9" width="24.28515625" style="2" customWidth="1"/>
    <col min="10" max="10" width="4.7109375" style="2" customWidth="1"/>
    <col min="11" max="11" width="5.7109375" style="2" customWidth="1"/>
    <col min="12" max="12" width="6.85546875" style="2" customWidth="1"/>
    <col min="13" max="13" width="6" style="2" customWidth="1"/>
    <col min="14" max="14" width="7.28515625" style="5" customWidth="1"/>
    <col min="15" max="15" width="5.7109375" style="2" customWidth="1"/>
    <col min="16" max="16" width="6.5703125" style="2" customWidth="1"/>
    <col min="17" max="17" width="7.85546875" style="5" customWidth="1"/>
    <col min="18" max="18" width="10.7109375" style="7" customWidth="1"/>
    <col min="19" max="19" width="10.7109375" style="33" customWidth="1"/>
    <col min="20" max="20" width="15.5703125" style="1" bestFit="1" customWidth="1"/>
    <col min="21" max="21" width="9.5703125" style="1" bestFit="1" customWidth="1"/>
    <col min="22" max="256" width="9.140625" style="1"/>
    <col min="257" max="257" width="8.42578125" style="1" bestFit="1" customWidth="1"/>
    <col min="258" max="258" width="17.5703125" style="1" customWidth="1"/>
    <col min="259" max="259" width="8" style="1" bestFit="1" customWidth="1"/>
    <col min="260" max="260" width="6.85546875" style="1" customWidth="1"/>
    <col min="261" max="261" width="5.140625" style="1" customWidth="1"/>
    <col min="262" max="262" width="7.7109375" style="1" customWidth="1"/>
    <col min="263" max="263" width="6.5703125" style="1" customWidth="1"/>
    <col min="264" max="264" width="21.7109375" style="1" bestFit="1" customWidth="1"/>
    <col min="265" max="265" width="4.7109375" style="1" customWidth="1"/>
    <col min="266" max="266" width="5.28515625" style="1" customWidth="1"/>
    <col min="267" max="267" width="6.5703125" style="1" customWidth="1"/>
    <col min="268" max="268" width="6.7109375" style="1" customWidth="1"/>
    <col min="269" max="269" width="7.140625" style="1" customWidth="1"/>
    <col min="270" max="270" width="6" style="1" customWidth="1"/>
    <col min="271" max="271" width="6.5703125" style="1" customWidth="1"/>
    <col min="272" max="272" width="6.28515625" style="1" customWidth="1"/>
    <col min="273" max="273" width="10.7109375" style="1" customWidth="1"/>
    <col min="274" max="275" width="9.140625" style="1"/>
    <col min="276" max="276" width="19.7109375" style="1" bestFit="1" customWidth="1"/>
    <col min="277" max="512" width="9.140625" style="1"/>
    <col min="513" max="513" width="8.42578125" style="1" bestFit="1" customWidth="1"/>
    <col min="514" max="514" width="17.5703125" style="1" customWidth="1"/>
    <col min="515" max="515" width="8" style="1" bestFit="1" customWidth="1"/>
    <col min="516" max="516" width="6.85546875" style="1" customWidth="1"/>
    <col min="517" max="517" width="5.140625" style="1" customWidth="1"/>
    <col min="518" max="518" width="7.7109375" style="1" customWidth="1"/>
    <col min="519" max="519" width="6.5703125" style="1" customWidth="1"/>
    <col min="520" max="520" width="21.7109375" style="1" bestFit="1" customWidth="1"/>
    <col min="521" max="521" width="4.7109375" style="1" customWidth="1"/>
    <col min="522" max="522" width="5.28515625" style="1" customWidth="1"/>
    <col min="523" max="523" width="6.5703125" style="1" customWidth="1"/>
    <col min="524" max="524" width="6.7109375" style="1" customWidth="1"/>
    <col min="525" max="525" width="7.140625" style="1" customWidth="1"/>
    <col min="526" max="526" width="6" style="1" customWidth="1"/>
    <col min="527" max="527" width="6.5703125" style="1" customWidth="1"/>
    <col min="528" max="528" width="6.28515625" style="1" customWidth="1"/>
    <col min="529" max="529" width="10.7109375" style="1" customWidth="1"/>
    <col min="530" max="531" width="9.140625" style="1"/>
    <col min="532" max="532" width="19.7109375" style="1" bestFit="1" customWidth="1"/>
    <col min="533" max="768" width="9.140625" style="1"/>
    <col min="769" max="769" width="8.42578125" style="1" bestFit="1" customWidth="1"/>
    <col min="770" max="770" width="17.5703125" style="1" customWidth="1"/>
    <col min="771" max="771" width="8" style="1" bestFit="1" customWidth="1"/>
    <col min="772" max="772" width="6.85546875" style="1" customWidth="1"/>
    <col min="773" max="773" width="5.140625" style="1" customWidth="1"/>
    <col min="774" max="774" width="7.7109375" style="1" customWidth="1"/>
    <col min="775" max="775" width="6.5703125" style="1" customWidth="1"/>
    <col min="776" max="776" width="21.7109375" style="1" bestFit="1" customWidth="1"/>
    <col min="777" max="777" width="4.7109375" style="1" customWidth="1"/>
    <col min="778" max="778" width="5.28515625" style="1" customWidth="1"/>
    <col min="779" max="779" width="6.5703125" style="1" customWidth="1"/>
    <col min="780" max="780" width="6.7109375" style="1" customWidth="1"/>
    <col min="781" max="781" width="7.140625" style="1" customWidth="1"/>
    <col min="782" max="782" width="6" style="1" customWidth="1"/>
    <col min="783" max="783" width="6.5703125" style="1" customWidth="1"/>
    <col min="784" max="784" width="6.28515625" style="1" customWidth="1"/>
    <col min="785" max="785" width="10.7109375" style="1" customWidth="1"/>
    <col min="786" max="787" width="9.140625" style="1"/>
    <col min="788" max="788" width="19.7109375" style="1" bestFit="1" customWidth="1"/>
    <col min="789" max="1024" width="9.140625" style="1"/>
    <col min="1025" max="1025" width="8.42578125" style="1" bestFit="1" customWidth="1"/>
    <col min="1026" max="1026" width="17.5703125" style="1" customWidth="1"/>
    <col min="1027" max="1027" width="8" style="1" bestFit="1" customWidth="1"/>
    <col min="1028" max="1028" width="6.85546875" style="1" customWidth="1"/>
    <col min="1029" max="1029" width="5.140625" style="1" customWidth="1"/>
    <col min="1030" max="1030" width="7.7109375" style="1" customWidth="1"/>
    <col min="1031" max="1031" width="6.5703125" style="1" customWidth="1"/>
    <col min="1032" max="1032" width="21.7109375" style="1" bestFit="1" customWidth="1"/>
    <col min="1033" max="1033" width="4.7109375" style="1" customWidth="1"/>
    <col min="1034" max="1034" width="5.28515625" style="1" customWidth="1"/>
    <col min="1035" max="1035" width="6.5703125" style="1" customWidth="1"/>
    <col min="1036" max="1036" width="6.7109375" style="1" customWidth="1"/>
    <col min="1037" max="1037" width="7.140625" style="1" customWidth="1"/>
    <col min="1038" max="1038" width="6" style="1" customWidth="1"/>
    <col min="1039" max="1039" width="6.5703125" style="1" customWidth="1"/>
    <col min="1040" max="1040" width="6.28515625" style="1" customWidth="1"/>
    <col min="1041" max="1041" width="10.7109375" style="1" customWidth="1"/>
    <col min="1042" max="1043" width="9.140625" style="1"/>
    <col min="1044" max="1044" width="19.7109375" style="1" bestFit="1" customWidth="1"/>
    <col min="1045" max="1280" width="9.140625" style="1"/>
    <col min="1281" max="1281" width="8.42578125" style="1" bestFit="1" customWidth="1"/>
    <col min="1282" max="1282" width="17.5703125" style="1" customWidth="1"/>
    <col min="1283" max="1283" width="8" style="1" bestFit="1" customWidth="1"/>
    <col min="1284" max="1284" width="6.85546875" style="1" customWidth="1"/>
    <col min="1285" max="1285" width="5.140625" style="1" customWidth="1"/>
    <col min="1286" max="1286" width="7.7109375" style="1" customWidth="1"/>
    <col min="1287" max="1287" width="6.5703125" style="1" customWidth="1"/>
    <col min="1288" max="1288" width="21.7109375" style="1" bestFit="1" customWidth="1"/>
    <col min="1289" max="1289" width="4.7109375" style="1" customWidth="1"/>
    <col min="1290" max="1290" width="5.28515625" style="1" customWidth="1"/>
    <col min="1291" max="1291" width="6.5703125" style="1" customWidth="1"/>
    <col min="1292" max="1292" width="6.7109375" style="1" customWidth="1"/>
    <col min="1293" max="1293" width="7.140625" style="1" customWidth="1"/>
    <col min="1294" max="1294" width="6" style="1" customWidth="1"/>
    <col min="1295" max="1295" width="6.5703125" style="1" customWidth="1"/>
    <col min="1296" max="1296" width="6.28515625" style="1" customWidth="1"/>
    <col min="1297" max="1297" width="10.7109375" style="1" customWidth="1"/>
    <col min="1298" max="1299" width="9.140625" style="1"/>
    <col min="1300" max="1300" width="19.7109375" style="1" bestFit="1" customWidth="1"/>
    <col min="1301" max="1536" width="9.140625" style="1"/>
    <col min="1537" max="1537" width="8.42578125" style="1" bestFit="1" customWidth="1"/>
    <col min="1538" max="1538" width="17.5703125" style="1" customWidth="1"/>
    <col min="1539" max="1539" width="8" style="1" bestFit="1" customWidth="1"/>
    <col min="1540" max="1540" width="6.85546875" style="1" customWidth="1"/>
    <col min="1541" max="1541" width="5.140625" style="1" customWidth="1"/>
    <col min="1542" max="1542" width="7.7109375" style="1" customWidth="1"/>
    <col min="1543" max="1543" width="6.5703125" style="1" customWidth="1"/>
    <col min="1544" max="1544" width="21.7109375" style="1" bestFit="1" customWidth="1"/>
    <col min="1545" max="1545" width="4.7109375" style="1" customWidth="1"/>
    <col min="1546" max="1546" width="5.28515625" style="1" customWidth="1"/>
    <col min="1547" max="1547" width="6.5703125" style="1" customWidth="1"/>
    <col min="1548" max="1548" width="6.7109375" style="1" customWidth="1"/>
    <col min="1549" max="1549" width="7.140625" style="1" customWidth="1"/>
    <col min="1550" max="1550" width="6" style="1" customWidth="1"/>
    <col min="1551" max="1551" width="6.5703125" style="1" customWidth="1"/>
    <col min="1552" max="1552" width="6.28515625" style="1" customWidth="1"/>
    <col min="1553" max="1553" width="10.7109375" style="1" customWidth="1"/>
    <col min="1554" max="1555" width="9.140625" style="1"/>
    <col min="1556" max="1556" width="19.7109375" style="1" bestFit="1" customWidth="1"/>
    <col min="1557" max="1792" width="9.140625" style="1"/>
    <col min="1793" max="1793" width="8.42578125" style="1" bestFit="1" customWidth="1"/>
    <col min="1794" max="1794" width="17.5703125" style="1" customWidth="1"/>
    <col min="1795" max="1795" width="8" style="1" bestFit="1" customWidth="1"/>
    <col min="1796" max="1796" width="6.85546875" style="1" customWidth="1"/>
    <col min="1797" max="1797" width="5.140625" style="1" customWidth="1"/>
    <col min="1798" max="1798" width="7.7109375" style="1" customWidth="1"/>
    <col min="1799" max="1799" width="6.5703125" style="1" customWidth="1"/>
    <col min="1800" max="1800" width="21.7109375" style="1" bestFit="1" customWidth="1"/>
    <col min="1801" max="1801" width="4.7109375" style="1" customWidth="1"/>
    <col min="1802" max="1802" width="5.28515625" style="1" customWidth="1"/>
    <col min="1803" max="1803" width="6.5703125" style="1" customWidth="1"/>
    <col min="1804" max="1804" width="6.7109375" style="1" customWidth="1"/>
    <col min="1805" max="1805" width="7.140625" style="1" customWidth="1"/>
    <col min="1806" max="1806" width="6" style="1" customWidth="1"/>
    <col min="1807" max="1807" width="6.5703125" style="1" customWidth="1"/>
    <col min="1808" max="1808" width="6.28515625" style="1" customWidth="1"/>
    <col min="1809" max="1809" width="10.7109375" style="1" customWidth="1"/>
    <col min="1810" max="1811" width="9.140625" style="1"/>
    <col min="1812" max="1812" width="19.7109375" style="1" bestFit="1" customWidth="1"/>
    <col min="1813" max="2048" width="9.140625" style="1"/>
    <col min="2049" max="2049" width="8.42578125" style="1" bestFit="1" customWidth="1"/>
    <col min="2050" max="2050" width="17.5703125" style="1" customWidth="1"/>
    <col min="2051" max="2051" width="8" style="1" bestFit="1" customWidth="1"/>
    <col min="2052" max="2052" width="6.85546875" style="1" customWidth="1"/>
    <col min="2053" max="2053" width="5.140625" style="1" customWidth="1"/>
    <col min="2054" max="2054" width="7.7109375" style="1" customWidth="1"/>
    <col min="2055" max="2055" width="6.5703125" style="1" customWidth="1"/>
    <col min="2056" max="2056" width="21.7109375" style="1" bestFit="1" customWidth="1"/>
    <col min="2057" max="2057" width="4.7109375" style="1" customWidth="1"/>
    <col min="2058" max="2058" width="5.28515625" style="1" customWidth="1"/>
    <col min="2059" max="2059" width="6.5703125" style="1" customWidth="1"/>
    <col min="2060" max="2060" width="6.7109375" style="1" customWidth="1"/>
    <col min="2061" max="2061" width="7.140625" style="1" customWidth="1"/>
    <col min="2062" max="2062" width="6" style="1" customWidth="1"/>
    <col min="2063" max="2063" width="6.5703125" style="1" customWidth="1"/>
    <col min="2064" max="2064" width="6.28515625" style="1" customWidth="1"/>
    <col min="2065" max="2065" width="10.7109375" style="1" customWidth="1"/>
    <col min="2066" max="2067" width="9.140625" style="1"/>
    <col min="2068" max="2068" width="19.7109375" style="1" bestFit="1" customWidth="1"/>
    <col min="2069" max="2304" width="9.140625" style="1"/>
    <col min="2305" max="2305" width="8.42578125" style="1" bestFit="1" customWidth="1"/>
    <col min="2306" max="2306" width="17.5703125" style="1" customWidth="1"/>
    <col min="2307" max="2307" width="8" style="1" bestFit="1" customWidth="1"/>
    <col min="2308" max="2308" width="6.85546875" style="1" customWidth="1"/>
    <col min="2309" max="2309" width="5.140625" style="1" customWidth="1"/>
    <col min="2310" max="2310" width="7.7109375" style="1" customWidth="1"/>
    <col min="2311" max="2311" width="6.5703125" style="1" customWidth="1"/>
    <col min="2312" max="2312" width="21.7109375" style="1" bestFit="1" customWidth="1"/>
    <col min="2313" max="2313" width="4.7109375" style="1" customWidth="1"/>
    <col min="2314" max="2314" width="5.28515625" style="1" customWidth="1"/>
    <col min="2315" max="2315" width="6.5703125" style="1" customWidth="1"/>
    <col min="2316" max="2316" width="6.7109375" style="1" customWidth="1"/>
    <col min="2317" max="2317" width="7.140625" style="1" customWidth="1"/>
    <col min="2318" max="2318" width="6" style="1" customWidth="1"/>
    <col min="2319" max="2319" width="6.5703125" style="1" customWidth="1"/>
    <col min="2320" max="2320" width="6.28515625" style="1" customWidth="1"/>
    <col min="2321" max="2321" width="10.7109375" style="1" customWidth="1"/>
    <col min="2322" max="2323" width="9.140625" style="1"/>
    <col min="2324" max="2324" width="19.7109375" style="1" bestFit="1" customWidth="1"/>
    <col min="2325" max="2560" width="9.140625" style="1"/>
    <col min="2561" max="2561" width="8.42578125" style="1" bestFit="1" customWidth="1"/>
    <col min="2562" max="2562" width="17.5703125" style="1" customWidth="1"/>
    <col min="2563" max="2563" width="8" style="1" bestFit="1" customWidth="1"/>
    <col min="2564" max="2564" width="6.85546875" style="1" customWidth="1"/>
    <col min="2565" max="2565" width="5.140625" style="1" customWidth="1"/>
    <col min="2566" max="2566" width="7.7109375" style="1" customWidth="1"/>
    <col min="2567" max="2567" width="6.5703125" style="1" customWidth="1"/>
    <col min="2568" max="2568" width="21.7109375" style="1" bestFit="1" customWidth="1"/>
    <col min="2569" max="2569" width="4.7109375" style="1" customWidth="1"/>
    <col min="2570" max="2570" width="5.28515625" style="1" customWidth="1"/>
    <col min="2571" max="2571" width="6.5703125" style="1" customWidth="1"/>
    <col min="2572" max="2572" width="6.7109375" style="1" customWidth="1"/>
    <col min="2573" max="2573" width="7.140625" style="1" customWidth="1"/>
    <col min="2574" max="2574" width="6" style="1" customWidth="1"/>
    <col min="2575" max="2575" width="6.5703125" style="1" customWidth="1"/>
    <col min="2576" max="2576" width="6.28515625" style="1" customWidth="1"/>
    <col min="2577" max="2577" width="10.7109375" style="1" customWidth="1"/>
    <col min="2578" max="2579" width="9.140625" style="1"/>
    <col min="2580" max="2580" width="19.7109375" style="1" bestFit="1" customWidth="1"/>
    <col min="2581" max="2816" width="9.140625" style="1"/>
    <col min="2817" max="2817" width="8.42578125" style="1" bestFit="1" customWidth="1"/>
    <col min="2818" max="2818" width="17.5703125" style="1" customWidth="1"/>
    <col min="2819" max="2819" width="8" style="1" bestFit="1" customWidth="1"/>
    <col min="2820" max="2820" width="6.85546875" style="1" customWidth="1"/>
    <col min="2821" max="2821" width="5.140625" style="1" customWidth="1"/>
    <col min="2822" max="2822" width="7.7109375" style="1" customWidth="1"/>
    <col min="2823" max="2823" width="6.5703125" style="1" customWidth="1"/>
    <col min="2824" max="2824" width="21.7109375" style="1" bestFit="1" customWidth="1"/>
    <col min="2825" max="2825" width="4.7109375" style="1" customWidth="1"/>
    <col min="2826" max="2826" width="5.28515625" style="1" customWidth="1"/>
    <col min="2827" max="2827" width="6.5703125" style="1" customWidth="1"/>
    <col min="2828" max="2828" width="6.7109375" style="1" customWidth="1"/>
    <col min="2829" max="2829" width="7.140625" style="1" customWidth="1"/>
    <col min="2830" max="2830" width="6" style="1" customWidth="1"/>
    <col min="2831" max="2831" width="6.5703125" style="1" customWidth="1"/>
    <col min="2832" max="2832" width="6.28515625" style="1" customWidth="1"/>
    <col min="2833" max="2833" width="10.7109375" style="1" customWidth="1"/>
    <col min="2834" max="2835" width="9.140625" style="1"/>
    <col min="2836" max="2836" width="19.7109375" style="1" bestFit="1" customWidth="1"/>
    <col min="2837" max="3072" width="9.140625" style="1"/>
    <col min="3073" max="3073" width="8.42578125" style="1" bestFit="1" customWidth="1"/>
    <col min="3074" max="3074" width="17.5703125" style="1" customWidth="1"/>
    <col min="3075" max="3075" width="8" style="1" bestFit="1" customWidth="1"/>
    <col min="3076" max="3076" width="6.85546875" style="1" customWidth="1"/>
    <col min="3077" max="3077" width="5.140625" style="1" customWidth="1"/>
    <col min="3078" max="3078" width="7.7109375" style="1" customWidth="1"/>
    <col min="3079" max="3079" width="6.5703125" style="1" customWidth="1"/>
    <col min="3080" max="3080" width="21.7109375" style="1" bestFit="1" customWidth="1"/>
    <col min="3081" max="3081" width="4.7109375" style="1" customWidth="1"/>
    <col min="3082" max="3082" width="5.28515625" style="1" customWidth="1"/>
    <col min="3083" max="3083" width="6.5703125" style="1" customWidth="1"/>
    <col min="3084" max="3084" width="6.7109375" style="1" customWidth="1"/>
    <col min="3085" max="3085" width="7.140625" style="1" customWidth="1"/>
    <col min="3086" max="3086" width="6" style="1" customWidth="1"/>
    <col min="3087" max="3087" width="6.5703125" style="1" customWidth="1"/>
    <col min="3088" max="3088" width="6.28515625" style="1" customWidth="1"/>
    <col min="3089" max="3089" width="10.7109375" style="1" customWidth="1"/>
    <col min="3090" max="3091" width="9.140625" style="1"/>
    <col min="3092" max="3092" width="19.7109375" style="1" bestFit="1" customWidth="1"/>
    <col min="3093" max="3328" width="9.140625" style="1"/>
    <col min="3329" max="3329" width="8.42578125" style="1" bestFit="1" customWidth="1"/>
    <col min="3330" max="3330" width="17.5703125" style="1" customWidth="1"/>
    <col min="3331" max="3331" width="8" style="1" bestFit="1" customWidth="1"/>
    <col min="3332" max="3332" width="6.85546875" style="1" customWidth="1"/>
    <col min="3333" max="3333" width="5.140625" style="1" customWidth="1"/>
    <col min="3334" max="3334" width="7.7109375" style="1" customWidth="1"/>
    <col min="3335" max="3335" width="6.5703125" style="1" customWidth="1"/>
    <col min="3336" max="3336" width="21.7109375" style="1" bestFit="1" customWidth="1"/>
    <col min="3337" max="3337" width="4.7109375" style="1" customWidth="1"/>
    <col min="3338" max="3338" width="5.28515625" style="1" customWidth="1"/>
    <col min="3339" max="3339" width="6.5703125" style="1" customWidth="1"/>
    <col min="3340" max="3340" width="6.7109375" style="1" customWidth="1"/>
    <col min="3341" max="3341" width="7.140625" style="1" customWidth="1"/>
    <col min="3342" max="3342" width="6" style="1" customWidth="1"/>
    <col min="3343" max="3343" width="6.5703125" style="1" customWidth="1"/>
    <col min="3344" max="3344" width="6.28515625" style="1" customWidth="1"/>
    <col min="3345" max="3345" width="10.7109375" style="1" customWidth="1"/>
    <col min="3346" max="3347" width="9.140625" style="1"/>
    <col min="3348" max="3348" width="19.7109375" style="1" bestFit="1" customWidth="1"/>
    <col min="3349" max="3584" width="9.140625" style="1"/>
    <col min="3585" max="3585" width="8.42578125" style="1" bestFit="1" customWidth="1"/>
    <col min="3586" max="3586" width="17.5703125" style="1" customWidth="1"/>
    <col min="3587" max="3587" width="8" style="1" bestFit="1" customWidth="1"/>
    <col min="3588" max="3588" width="6.85546875" style="1" customWidth="1"/>
    <col min="3589" max="3589" width="5.140625" style="1" customWidth="1"/>
    <col min="3590" max="3590" width="7.7109375" style="1" customWidth="1"/>
    <col min="3591" max="3591" width="6.5703125" style="1" customWidth="1"/>
    <col min="3592" max="3592" width="21.7109375" style="1" bestFit="1" customWidth="1"/>
    <col min="3593" max="3593" width="4.7109375" style="1" customWidth="1"/>
    <col min="3594" max="3594" width="5.28515625" style="1" customWidth="1"/>
    <col min="3595" max="3595" width="6.5703125" style="1" customWidth="1"/>
    <col min="3596" max="3596" width="6.7109375" style="1" customWidth="1"/>
    <col min="3597" max="3597" width="7.140625" style="1" customWidth="1"/>
    <col min="3598" max="3598" width="6" style="1" customWidth="1"/>
    <col min="3599" max="3599" width="6.5703125" style="1" customWidth="1"/>
    <col min="3600" max="3600" width="6.28515625" style="1" customWidth="1"/>
    <col min="3601" max="3601" width="10.7109375" style="1" customWidth="1"/>
    <col min="3602" max="3603" width="9.140625" style="1"/>
    <col min="3604" max="3604" width="19.7109375" style="1" bestFit="1" customWidth="1"/>
    <col min="3605" max="3840" width="9.140625" style="1"/>
    <col min="3841" max="3841" width="8.42578125" style="1" bestFit="1" customWidth="1"/>
    <col min="3842" max="3842" width="17.5703125" style="1" customWidth="1"/>
    <col min="3843" max="3843" width="8" style="1" bestFit="1" customWidth="1"/>
    <col min="3844" max="3844" width="6.85546875" style="1" customWidth="1"/>
    <col min="3845" max="3845" width="5.140625" style="1" customWidth="1"/>
    <col min="3846" max="3846" width="7.7109375" style="1" customWidth="1"/>
    <col min="3847" max="3847" width="6.5703125" style="1" customWidth="1"/>
    <col min="3848" max="3848" width="21.7109375" style="1" bestFit="1" customWidth="1"/>
    <col min="3849" max="3849" width="4.7109375" style="1" customWidth="1"/>
    <col min="3850" max="3850" width="5.28515625" style="1" customWidth="1"/>
    <col min="3851" max="3851" width="6.5703125" style="1" customWidth="1"/>
    <col min="3852" max="3852" width="6.7109375" style="1" customWidth="1"/>
    <col min="3853" max="3853" width="7.140625" style="1" customWidth="1"/>
    <col min="3854" max="3854" width="6" style="1" customWidth="1"/>
    <col min="3855" max="3855" width="6.5703125" style="1" customWidth="1"/>
    <col min="3856" max="3856" width="6.28515625" style="1" customWidth="1"/>
    <col min="3857" max="3857" width="10.7109375" style="1" customWidth="1"/>
    <col min="3858" max="3859" width="9.140625" style="1"/>
    <col min="3860" max="3860" width="19.7109375" style="1" bestFit="1" customWidth="1"/>
    <col min="3861" max="4096" width="9.140625" style="1"/>
    <col min="4097" max="4097" width="8.42578125" style="1" bestFit="1" customWidth="1"/>
    <col min="4098" max="4098" width="17.5703125" style="1" customWidth="1"/>
    <col min="4099" max="4099" width="8" style="1" bestFit="1" customWidth="1"/>
    <col min="4100" max="4100" width="6.85546875" style="1" customWidth="1"/>
    <col min="4101" max="4101" width="5.140625" style="1" customWidth="1"/>
    <col min="4102" max="4102" width="7.7109375" style="1" customWidth="1"/>
    <col min="4103" max="4103" width="6.5703125" style="1" customWidth="1"/>
    <col min="4104" max="4104" width="21.7109375" style="1" bestFit="1" customWidth="1"/>
    <col min="4105" max="4105" width="4.7109375" style="1" customWidth="1"/>
    <col min="4106" max="4106" width="5.28515625" style="1" customWidth="1"/>
    <col min="4107" max="4107" width="6.5703125" style="1" customWidth="1"/>
    <col min="4108" max="4108" width="6.7109375" style="1" customWidth="1"/>
    <col min="4109" max="4109" width="7.140625" style="1" customWidth="1"/>
    <col min="4110" max="4110" width="6" style="1" customWidth="1"/>
    <col min="4111" max="4111" width="6.5703125" style="1" customWidth="1"/>
    <col min="4112" max="4112" width="6.28515625" style="1" customWidth="1"/>
    <col min="4113" max="4113" width="10.7109375" style="1" customWidth="1"/>
    <col min="4114" max="4115" width="9.140625" style="1"/>
    <col min="4116" max="4116" width="19.7109375" style="1" bestFit="1" customWidth="1"/>
    <col min="4117" max="4352" width="9.140625" style="1"/>
    <col min="4353" max="4353" width="8.42578125" style="1" bestFit="1" customWidth="1"/>
    <col min="4354" max="4354" width="17.5703125" style="1" customWidth="1"/>
    <col min="4355" max="4355" width="8" style="1" bestFit="1" customWidth="1"/>
    <col min="4356" max="4356" width="6.85546875" style="1" customWidth="1"/>
    <col min="4357" max="4357" width="5.140625" style="1" customWidth="1"/>
    <col min="4358" max="4358" width="7.7109375" style="1" customWidth="1"/>
    <col min="4359" max="4359" width="6.5703125" style="1" customWidth="1"/>
    <col min="4360" max="4360" width="21.7109375" style="1" bestFit="1" customWidth="1"/>
    <col min="4361" max="4361" width="4.7109375" style="1" customWidth="1"/>
    <col min="4362" max="4362" width="5.28515625" style="1" customWidth="1"/>
    <col min="4363" max="4363" width="6.5703125" style="1" customWidth="1"/>
    <col min="4364" max="4364" width="6.7109375" style="1" customWidth="1"/>
    <col min="4365" max="4365" width="7.140625" style="1" customWidth="1"/>
    <col min="4366" max="4366" width="6" style="1" customWidth="1"/>
    <col min="4367" max="4367" width="6.5703125" style="1" customWidth="1"/>
    <col min="4368" max="4368" width="6.28515625" style="1" customWidth="1"/>
    <col min="4369" max="4369" width="10.7109375" style="1" customWidth="1"/>
    <col min="4370" max="4371" width="9.140625" style="1"/>
    <col min="4372" max="4372" width="19.7109375" style="1" bestFit="1" customWidth="1"/>
    <col min="4373" max="4608" width="9.140625" style="1"/>
    <col min="4609" max="4609" width="8.42578125" style="1" bestFit="1" customWidth="1"/>
    <col min="4610" max="4610" width="17.5703125" style="1" customWidth="1"/>
    <col min="4611" max="4611" width="8" style="1" bestFit="1" customWidth="1"/>
    <col min="4612" max="4612" width="6.85546875" style="1" customWidth="1"/>
    <col min="4613" max="4613" width="5.140625" style="1" customWidth="1"/>
    <col min="4614" max="4614" width="7.7109375" style="1" customWidth="1"/>
    <col min="4615" max="4615" width="6.5703125" style="1" customWidth="1"/>
    <col min="4616" max="4616" width="21.7109375" style="1" bestFit="1" customWidth="1"/>
    <col min="4617" max="4617" width="4.7109375" style="1" customWidth="1"/>
    <col min="4618" max="4618" width="5.28515625" style="1" customWidth="1"/>
    <col min="4619" max="4619" width="6.5703125" style="1" customWidth="1"/>
    <col min="4620" max="4620" width="6.7109375" style="1" customWidth="1"/>
    <col min="4621" max="4621" width="7.140625" style="1" customWidth="1"/>
    <col min="4622" max="4622" width="6" style="1" customWidth="1"/>
    <col min="4623" max="4623" width="6.5703125" style="1" customWidth="1"/>
    <col min="4624" max="4624" width="6.28515625" style="1" customWidth="1"/>
    <col min="4625" max="4625" width="10.7109375" style="1" customWidth="1"/>
    <col min="4626" max="4627" width="9.140625" style="1"/>
    <col min="4628" max="4628" width="19.7109375" style="1" bestFit="1" customWidth="1"/>
    <col min="4629" max="4864" width="9.140625" style="1"/>
    <col min="4865" max="4865" width="8.42578125" style="1" bestFit="1" customWidth="1"/>
    <col min="4866" max="4866" width="17.5703125" style="1" customWidth="1"/>
    <col min="4867" max="4867" width="8" style="1" bestFit="1" customWidth="1"/>
    <col min="4868" max="4868" width="6.85546875" style="1" customWidth="1"/>
    <col min="4869" max="4869" width="5.140625" style="1" customWidth="1"/>
    <col min="4870" max="4870" width="7.7109375" style="1" customWidth="1"/>
    <col min="4871" max="4871" width="6.5703125" style="1" customWidth="1"/>
    <col min="4872" max="4872" width="21.7109375" style="1" bestFit="1" customWidth="1"/>
    <col min="4873" max="4873" width="4.7109375" style="1" customWidth="1"/>
    <col min="4874" max="4874" width="5.28515625" style="1" customWidth="1"/>
    <col min="4875" max="4875" width="6.5703125" style="1" customWidth="1"/>
    <col min="4876" max="4876" width="6.7109375" style="1" customWidth="1"/>
    <col min="4877" max="4877" width="7.140625" style="1" customWidth="1"/>
    <col min="4878" max="4878" width="6" style="1" customWidth="1"/>
    <col min="4879" max="4879" width="6.5703125" style="1" customWidth="1"/>
    <col min="4880" max="4880" width="6.28515625" style="1" customWidth="1"/>
    <col min="4881" max="4881" width="10.7109375" style="1" customWidth="1"/>
    <col min="4882" max="4883" width="9.140625" style="1"/>
    <col min="4884" max="4884" width="19.7109375" style="1" bestFit="1" customWidth="1"/>
    <col min="4885" max="5120" width="9.140625" style="1"/>
    <col min="5121" max="5121" width="8.42578125" style="1" bestFit="1" customWidth="1"/>
    <col min="5122" max="5122" width="17.5703125" style="1" customWidth="1"/>
    <col min="5123" max="5123" width="8" style="1" bestFit="1" customWidth="1"/>
    <col min="5124" max="5124" width="6.85546875" style="1" customWidth="1"/>
    <col min="5125" max="5125" width="5.140625" style="1" customWidth="1"/>
    <col min="5126" max="5126" width="7.7109375" style="1" customWidth="1"/>
    <col min="5127" max="5127" width="6.5703125" style="1" customWidth="1"/>
    <col min="5128" max="5128" width="21.7109375" style="1" bestFit="1" customWidth="1"/>
    <col min="5129" max="5129" width="4.7109375" style="1" customWidth="1"/>
    <col min="5130" max="5130" width="5.28515625" style="1" customWidth="1"/>
    <col min="5131" max="5131" width="6.5703125" style="1" customWidth="1"/>
    <col min="5132" max="5132" width="6.7109375" style="1" customWidth="1"/>
    <col min="5133" max="5133" width="7.140625" style="1" customWidth="1"/>
    <col min="5134" max="5134" width="6" style="1" customWidth="1"/>
    <col min="5135" max="5135" width="6.5703125" style="1" customWidth="1"/>
    <col min="5136" max="5136" width="6.28515625" style="1" customWidth="1"/>
    <col min="5137" max="5137" width="10.7109375" style="1" customWidth="1"/>
    <col min="5138" max="5139" width="9.140625" style="1"/>
    <col min="5140" max="5140" width="19.7109375" style="1" bestFit="1" customWidth="1"/>
    <col min="5141" max="5376" width="9.140625" style="1"/>
    <col min="5377" max="5377" width="8.42578125" style="1" bestFit="1" customWidth="1"/>
    <col min="5378" max="5378" width="17.5703125" style="1" customWidth="1"/>
    <col min="5379" max="5379" width="8" style="1" bestFit="1" customWidth="1"/>
    <col min="5380" max="5380" width="6.85546875" style="1" customWidth="1"/>
    <col min="5381" max="5381" width="5.140625" style="1" customWidth="1"/>
    <col min="5382" max="5382" width="7.7109375" style="1" customWidth="1"/>
    <col min="5383" max="5383" width="6.5703125" style="1" customWidth="1"/>
    <col min="5384" max="5384" width="21.7109375" style="1" bestFit="1" customWidth="1"/>
    <col min="5385" max="5385" width="4.7109375" style="1" customWidth="1"/>
    <col min="5386" max="5386" width="5.28515625" style="1" customWidth="1"/>
    <col min="5387" max="5387" width="6.5703125" style="1" customWidth="1"/>
    <col min="5388" max="5388" width="6.7109375" style="1" customWidth="1"/>
    <col min="5389" max="5389" width="7.140625" style="1" customWidth="1"/>
    <col min="5390" max="5390" width="6" style="1" customWidth="1"/>
    <col min="5391" max="5391" width="6.5703125" style="1" customWidth="1"/>
    <col min="5392" max="5392" width="6.28515625" style="1" customWidth="1"/>
    <col min="5393" max="5393" width="10.7109375" style="1" customWidth="1"/>
    <col min="5394" max="5395" width="9.140625" style="1"/>
    <col min="5396" max="5396" width="19.7109375" style="1" bestFit="1" customWidth="1"/>
    <col min="5397" max="5632" width="9.140625" style="1"/>
    <col min="5633" max="5633" width="8.42578125" style="1" bestFit="1" customWidth="1"/>
    <col min="5634" max="5634" width="17.5703125" style="1" customWidth="1"/>
    <col min="5635" max="5635" width="8" style="1" bestFit="1" customWidth="1"/>
    <col min="5636" max="5636" width="6.85546875" style="1" customWidth="1"/>
    <col min="5637" max="5637" width="5.140625" style="1" customWidth="1"/>
    <col min="5638" max="5638" width="7.7109375" style="1" customWidth="1"/>
    <col min="5639" max="5639" width="6.5703125" style="1" customWidth="1"/>
    <col min="5640" max="5640" width="21.7109375" style="1" bestFit="1" customWidth="1"/>
    <col min="5641" max="5641" width="4.7109375" style="1" customWidth="1"/>
    <col min="5642" max="5642" width="5.28515625" style="1" customWidth="1"/>
    <col min="5643" max="5643" width="6.5703125" style="1" customWidth="1"/>
    <col min="5644" max="5644" width="6.7109375" style="1" customWidth="1"/>
    <col min="5645" max="5645" width="7.140625" style="1" customWidth="1"/>
    <col min="5646" max="5646" width="6" style="1" customWidth="1"/>
    <col min="5647" max="5647" width="6.5703125" style="1" customWidth="1"/>
    <col min="5648" max="5648" width="6.28515625" style="1" customWidth="1"/>
    <col min="5649" max="5649" width="10.7109375" style="1" customWidth="1"/>
    <col min="5650" max="5651" width="9.140625" style="1"/>
    <col min="5652" max="5652" width="19.7109375" style="1" bestFit="1" customWidth="1"/>
    <col min="5653" max="5888" width="9.140625" style="1"/>
    <col min="5889" max="5889" width="8.42578125" style="1" bestFit="1" customWidth="1"/>
    <col min="5890" max="5890" width="17.5703125" style="1" customWidth="1"/>
    <col min="5891" max="5891" width="8" style="1" bestFit="1" customWidth="1"/>
    <col min="5892" max="5892" width="6.85546875" style="1" customWidth="1"/>
    <col min="5893" max="5893" width="5.140625" style="1" customWidth="1"/>
    <col min="5894" max="5894" width="7.7109375" style="1" customWidth="1"/>
    <col min="5895" max="5895" width="6.5703125" style="1" customWidth="1"/>
    <col min="5896" max="5896" width="21.7109375" style="1" bestFit="1" customWidth="1"/>
    <col min="5897" max="5897" width="4.7109375" style="1" customWidth="1"/>
    <col min="5898" max="5898" width="5.28515625" style="1" customWidth="1"/>
    <col min="5899" max="5899" width="6.5703125" style="1" customWidth="1"/>
    <col min="5900" max="5900" width="6.7109375" style="1" customWidth="1"/>
    <col min="5901" max="5901" width="7.140625" style="1" customWidth="1"/>
    <col min="5902" max="5902" width="6" style="1" customWidth="1"/>
    <col min="5903" max="5903" width="6.5703125" style="1" customWidth="1"/>
    <col min="5904" max="5904" width="6.28515625" style="1" customWidth="1"/>
    <col min="5905" max="5905" width="10.7109375" style="1" customWidth="1"/>
    <col min="5906" max="5907" width="9.140625" style="1"/>
    <col min="5908" max="5908" width="19.7109375" style="1" bestFit="1" customWidth="1"/>
    <col min="5909" max="6144" width="9.140625" style="1"/>
    <col min="6145" max="6145" width="8.42578125" style="1" bestFit="1" customWidth="1"/>
    <col min="6146" max="6146" width="17.5703125" style="1" customWidth="1"/>
    <col min="6147" max="6147" width="8" style="1" bestFit="1" customWidth="1"/>
    <col min="6148" max="6148" width="6.85546875" style="1" customWidth="1"/>
    <col min="6149" max="6149" width="5.140625" style="1" customWidth="1"/>
    <col min="6150" max="6150" width="7.7109375" style="1" customWidth="1"/>
    <col min="6151" max="6151" width="6.5703125" style="1" customWidth="1"/>
    <col min="6152" max="6152" width="21.7109375" style="1" bestFit="1" customWidth="1"/>
    <col min="6153" max="6153" width="4.7109375" style="1" customWidth="1"/>
    <col min="6154" max="6154" width="5.28515625" style="1" customWidth="1"/>
    <col min="6155" max="6155" width="6.5703125" style="1" customWidth="1"/>
    <col min="6156" max="6156" width="6.7109375" style="1" customWidth="1"/>
    <col min="6157" max="6157" width="7.140625" style="1" customWidth="1"/>
    <col min="6158" max="6158" width="6" style="1" customWidth="1"/>
    <col min="6159" max="6159" width="6.5703125" style="1" customWidth="1"/>
    <col min="6160" max="6160" width="6.28515625" style="1" customWidth="1"/>
    <col min="6161" max="6161" width="10.7109375" style="1" customWidth="1"/>
    <col min="6162" max="6163" width="9.140625" style="1"/>
    <col min="6164" max="6164" width="19.7109375" style="1" bestFit="1" customWidth="1"/>
    <col min="6165" max="6400" width="9.140625" style="1"/>
    <col min="6401" max="6401" width="8.42578125" style="1" bestFit="1" customWidth="1"/>
    <col min="6402" max="6402" width="17.5703125" style="1" customWidth="1"/>
    <col min="6403" max="6403" width="8" style="1" bestFit="1" customWidth="1"/>
    <col min="6404" max="6404" width="6.85546875" style="1" customWidth="1"/>
    <col min="6405" max="6405" width="5.140625" style="1" customWidth="1"/>
    <col min="6406" max="6406" width="7.7109375" style="1" customWidth="1"/>
    <col min="6407" max="6407" width="6.5703125" style="1" customWidth="1"/>
    <col min="6408" max="6408" width="21.7109375" style="1" bestFit="1" customWidth="1"/>
    <col min="6409" max="6409" width="4.7109375" style="1" customWidth="1"/>
    <col min="6410" max="6410" width="5.28515625" style="1" customWidth="1"/>
    <col min="6411" max="6411" width="6.5703125" style="1" customWidth="1"/>
    <col min="6412" max="6412" width="6.7109375" style="1" customWidth="1"/>
    <col min="6413" max="6413" width="7.140625" style="1" customWidth="1"/>
    <col min="6414" max="6414" width="6" style="1" customWidth="1"/>
    <col min="6415" max="6415" width="6.5703125" style="1" customWidth="1"/>
    <col min="6416" max="6416" width="6.28515625" style="1" customWidth="1"/>
    <col min="6417" max="6417" width="10.7109375" style="1" customWidth="1"/>
    <col min="6418" max="6419" width="9.140625" style="1"/>
    <col min="6420" max="6420" width="19.7109375" style="1" bestFit="1" customWidth="1"/>
    <col min="6421" max="6656" width="9.140625" style="1"/>
    <col min="6657" max="6657" width="8.42578125" style="1" bestFit="1" customWidth="1"/>
    <col min="6658" max="6658" width="17.5703125" style="1" customWidth="1"/>
    <col min="6659" max="6659" width="8" style="1" bestFit="1" customWidth="1"/>
    <col min="6660" max="6660" width="6.85546875" style="1" customWidth="1"/>
    <col min="6661" max="6661" width="5.140625" style="1" customWidth="1"/>
    <col min="6662" max="6662" width="7.7109375" style="1" customWidth="1"/>
    <col min="6663" max="6663" width="6.5703125" style="1" customWidth="1"/>
    <col min="6664" max="6664" width="21.7109375" style="1" bestFit="1" customWidth="1"/>
    <col min="6665" max="6665" width="4.7109375" style="1" customWidth="1"/>
    <col min="6666" max="6666" width="5.28515625" style="1" customWidth="1"/>
    <col min="6667" max="6667" width="6.5703125" style="1" customWidth="1"/>
    <col min="6668" max="6668" width="6.7109375" style="1" customWidth="1"/>
    <col min="6669" max="6669" width="7.140625" style="1" customWidth="1"/>
    <col min="6670" max="6670" width="6" style="1" customWidth="1"/>
    <col min="6671" max="6671" width="6.5703125" style="1" customWidth="1"/>
    <col min="6672" max="6672" width="6.28515625" style="1" customWidth="1"/>
    <col min="6673" max="6673" width="10.7109375" style="1" customWidth="1"/>
    <col min="6674" max="6675" width="9.140625" style="1"/>
    <col min="6676" max="6676" width="19.7109375" style="1" bestFit="1" customWidth="1"/>
    <col min="6677" max="6912" width="9.140625" style="1"/>
    <col min="6913" max="6913" width="8.42578125" style="1" bestFit="1" customWidth="1"/>
    <col min="6914" max="6914" width="17.5703125" style="1" customWidth="1"/>
    <col min="6915" max="6915" width="8" style="1" bestFit="1" customWidth="1"/>
    <col min="6916" max="6916" width="6.85546875" style="1" customWidth="1"/>
    <col min="6917" max="6917" width="5.140625" style="1" customWidth="1"/>
    <col min="6918" max="6918" width="7.7109375" style="1" customWidth="1"/>
    <col min="6919" max="6919" width="6.5703125" style="1" customWidth="1"/>
    <col min="6920" max="6920" width="21.7109375" style="1" bestFit="1" customWidth="1"/>
    <col min="6921" max="6921" width="4.7109375" style="1" customWidth="1"/>
    <col min="6922" max="6922" width="5.28515625" style="1" customWidth="1"/>
    <col min="6923" max="6923" width="6.5703125" style="1" customWidth="1"/>
    <col min="6924" max="6924" width="6.7109375" style="1" customWidth="1"/>
    <col min="6925" max="6925" width="7.140625" style="1" customWidth="1"/>
    <col min="6926" max="6926" width="6" style="1" customWidth="1"/>
    <col min="6927" max="6927" width="6.5703125" style="1" customWidth="1"/>
    <col min="6928" max="6928" width="6.28515625" style="1" customWidth="1"/>
    <col min="6929" max="6929" width="10.7109375" style="1" customWidth="1"/>
    <col min="6930" max="6931" width="9.140625" style="1"/>
    <col min="6932" max="6932" width="19.7109375" style="1" bestFit="1" customWidth="1"/>
    <col min="6933" max="7168" width="9.140625" style="1"/>
    <col min="7169" max="7169" width="8.42578125" style="1" bestFit="1" customWidth="1"/>
    <col min="7170" max="7170" width="17.5703125" style="1" customWidth="1"/>
    <col min="7171" max="7171" width="8" style="1" bestFit="1" customWidth="1"/>
    <col min="7172" max="7172" width="6.85546875" style="1" customWidth="1"/>
    <col min="7173" max="7173" width="5.140625" style="1" customWidth="1"/>
    <col min="7174" max="7174" width="7.7109375" style="1" customWidth="1"/>
    <col min="7175" max="7175" width="6.5703125" style="1" customWidth="1"/>
    <col min="7176" max="7176" width="21.7109375" style="1" bestFit="1" customWidth="1"/>
    <col min="7177" max="7177" width="4.7109375" style="1" customWidth="1"/>
    <col min="7178" max="7178" width="5.28515625" style="1" customWidth="1"/>
    <col min="7179" max="7179" width="6.5703125" style="1" customWidth="1"/>
    <col min="7180" max="7180" width="6.7109375" style="1" customWidth="1"/>
    <col min="7181" max="7181" width="7.140625" style="1" customWidth="1"/>
    <col min="7182" max="7182" width="6" style="1" customWidth="1"/>
    <col min="7183" max="7183" width="6.5703125" style="1" customWidth="1"/>
    <col min="7184" max="7184" width="6.28515625" style="1" customWidth="1"/>
    <col min="7185" max="7185" width="10.7109375" style="1" customWidth="1"/>
    <col min="7186" max="7187" width="9.140625" style="1"/>
    <col min="7188" max="7188" width="19.7109375" style="1" bestFit="1" customWidth="1"/>
    <col min="7189" max="7424" width="9.140625" style="1"/>
    <col min="7425" max="7425" width="8.42578125" style="1" bestFit="1" customWidth="1"/>
    <col min="7426" max="7426" width="17.5703125" style="1" customWidth="1"/>
    <col min="7427" max="7427" width="8" style="1" bestFit="1" customWidth="1"/>
    <col min="7428" max="7428" width="6.85546875" style="1" customWidth="1"/>
    <col min="7429" max="7429" width="5.140625" style="1" customWidth="1"/>
    <col min="7430" max="7430" width="7.7109375" style="1" customWidth="1"/>
    <col min="7431" max="7431" width="6.5703125" style="1" customWidth="1"/>
    <col min="7432" max="7432" width="21.7109375" style="1" bestFit="1" customWidth="1"/>
    <col min="7433" max="7433" width="4.7109375" style="1" customWidth="1"/>
    <col min="7434" max="7434" width="5.28515625" style="1" customWidth="1"/>
    <col min="7435" max="7435" width="6.5703125" style="1" customWidth="1"/>
    <col min="7436" max="7436" width="6.7109375" style="1" customWidth="1"/>
    <col min="7437" max="7437" width="7.140625" style="1" customWidth="1"/>
    <col min="7438" max="7438" width="6" style="1" customWidth="1"/>
    <col min="7439" max="7439" width="6.5703125" style="1" customWidth="1"/>
    <col min="7440" max="7440" width="6.28515625" style="1" customWidth="1"/>
    <col min="7441" max="7441" width="10.7109375" style="1" customWidth="1"/>
    <col min="7442" max="7443" width="9.140625" style="1"/>
    <col min="7444" max="7444" width="19.7109375" style="1" bestFit="1" customWidth="1"/>
    <col min="7445" max="7680" width="9.140625" style="1"/>
    <col min="7681" max="7681" width="8.42578125" style="1" bestFit="1" customWidth="1"/>
    <col min="7682" max="7682" width="17.5703125" style="1" customWidth="1"/>
    <col min="7683" max="7683" width="8" style="1" bestFit="1" customWidth="1"/>
    <col min="7684" max="7684" width="6.85546875" style="1" customWidth="1"/>
    <col min="7685" max="7685" width="5.140625" style="1" customWidth="1"/>
    <col min="7686" max="7686" width="7.7109375" style="1" customWidth="1"/>
    <col min="7687" max="7687" width="6.5703125" style="1" customWidth="1"/>
    <col min="7688" max="7688" width="21.7109375" style="1" bestFit="1" customWidth="1"/>
    <col min="7689" max="7689" width="4.7109375" style="1" customWidth="1"/>
    <col min="7690" max="7690" width="5.28515625" style="1" customWidth="1"/>
    <col min="7691" max="7691" width="6.5703125" style="1" customWidth="1"/>
    <col min="7692" max="7692" width="6.7109375" style="1" customWidth="1"/>
    <col min="7693" max="7693" width="7.140625" style="1" customWidth="1"/>
    <col min="7694" max="7694" width="6" style="1" customWidth="1"/>
    <col min="7695" max="7695" width="6.5703125" style="1" customWidth="1"/>
    <col min="7696" max="7696" width="6.28515625" style="1" customWidth="1"/>
    <col min="7697" max="7697" width="10.7109375" style="1" customWidth="1"/>
    <col min="7698" max="7699" width="9.140625" style="1"/>
    <col min="7700" max="7700" width="19.7109375" style="1" bestFit="1" customWidth="1"/>
    <col min="7701" max="7936" width="9.140625" style="1"/>
    <col min="7937" max="7937" width="8.42578125" style="1" bestFit="1" customWidth="1"/>
    <col min="7938" max="7938" width="17.5703125" style="1" customWidth="1"/>
    <col min="7939" max="7939" width="8" style="1" bestFit="1" customWidth="1"/>
    <col min="7940" max="7940" width="6.85546875" style="1" customWidth="1"/>
    <col min="7941" max="7941" width="5.140625" style="1" customWidth="1"/>
    <col min="7942" max="7942" width="7.7109375" style="1" customWidth="1"/>
    <col min="7943" max="7943" width="6.5703125" style="1" customWidth="1"/>
    <col min="7944" max="7944" width="21.7109375" style="1" bestFit="1" customWidth="1"/>
    <col min="7945" max="7945" width="4.7109375" style="1" customWidth="1"/>
    <col min="7946" max="7946" width="5.28515625" style="1" customWidth="1"/>
    <col min="7947" max="7947" width="6.5703125" style="1" customWidth="1"/>
    <col min="7948" max="7948" width="6.7109375" style="1" customWidth="1"/>
    <col min="7949" max="7949" width="7.140625" style="1" customWidth="1"/>
    <col min="7950" max="7950" width="6" style="1" customWidth="1"/>
    <col min="7951" max="7951" width="6.5703125" style="1" customWidth="1"/>
    <col min="7952" max="7952" width="6.28515625" style="1" customWidth="1"/>
    <col min="7953" max="7953" width="10.7109375" style="1" customWidth="1"/>
    <col min="7954" max="7955" width="9.140625" style="1"/>
    <col min="7956" max="7956" width="19.7109375" style="1" bestFit="1" customWidth="1"/>
    <col min="7957" max="8192" width="9.140625" style="1"/>
    <col min="8193" max="8193" width="8.42578125" style="1" bestFit="1" customWidth="1"/>
    <col min="8194" max="8194" width="17.5703125" style="1" customWidth="1"/>
    <col min="8195" max="8195" width="8" style="1" bestFit="1" customWidth="1"/>
    <col min="8196" max="8196" width="6.85546875" style="1" customWidth="1"/>
    <col min="8197" max="8197" width="5.140625" style="1" customWidth="1"/>
    <col min="8198" max="8198" width="7.7109375" style="1" customWidth="1"/>
    <col min="8199" max="8199" width="6.5703125" style="1" customWidth="1"/>
    <col min="8200" max="8200" width="21.7109375" style="1" bestFit="1" customWidth="1"/>
    <col min="8201" max="8201" width="4.7109375" style="1" customWidth="1"/>
    <col min="8202" max="8202" width="5.28515625" style="1" customWidth="1"/>
    <col min="8203" max="8203" width="6.5703125" style="1" customWidth="1"/>
    <col min="8204" max="8204" width="6.7109375" style="1" customWidth="1"/>
    <col min="8205" max="8205" width="7.140625" style="1" customWidth="1"/>
    <col min="8206" max="8206" width="6" style="1" customWidth="1"/>
    <col min="8207" max="8207" width="6.5703125" style="1" customWidth="1"/>
    <col min="8208" max="8208" width="6.28515625" style="1" customWidth="1"/>
    <col min="8209" max="8209" width="10.7109375" style="1" customWidth="1"/>
    <col min="8210" max="8211" width="9.140625" style="1"/>
    <col min="8212" max="8212" width="19.7109375" style="1" bestFit="1" customWidth="1"/>
    <col min="8213" max="8448" width="9.140625" style="1"/>
    <col min="8449" max="8449" width="8.42578125" style="1" bestFit="1" customWidth="1"/>
    <col min="8450" max="8450" width="17.5703125" style="1" customWidth="1"/>
    <col min="8451" max="8451" width="8" style="1" bestFit="1" customWidth="1"/>
    <col min="8452" max="8452" width="6.85546875" style="1" customWidth="1"/>
    <col min="8453" max="8453" width="5.140625" style="1" customWidth="1"/>
    <col min="8454" max="8454" width="7.7109375" style="1" customWidth="1"/>
    <col min="8455" max="8455" width="6.5703125" style="1" customWidth="1"/>
    <col min="8456" max="8456" width="21.7109375" style="1" bestFit="1" customWidth="1"/>
    <col min="8457" max="8457" width="4.7109375" style="1" customWidth="1"/>
    <col min="8458" max="8458" width="5.28515625" style="1" customWidth="1"/>
    <col min="8459" max="8459" width="6.5703125" style="1" customWidth="1"/>
    <col min="8460" max="8460" width="6.7109375" style="1" customWidth="1"/>
    <col min="8461" max="8461" width="7.140625" style="1" customWidth="1"/>
    <col min="8462" max="8462" width="6" style="1" customWidth="1"/>
    <col min="8463" max="8463" width="6.5703125" style="1" customWidth="1"/>
    <col min="8464" max="8464" width="6.28515625" style="1" customWidth="1"/>
    <col min="8465" max="8465" width="10.7109375" style="1" customWidth="1"/>
    <col min="8466" max="8467" width="9.140625" style="1"/>
    <col min="8468" max="8468" width="19.7109375" style="1" bestFit="1" customWidth="1"/>
    <col min="8469" max="8704" width="9.140625" style="1"/>
    <col min="8705" max="8705" width="8.42578125" style="1" bestFit="1" customWidth="1"/>
    <col min="8706" max="8706" width="17.5703125" style="1" customWidth="1"/>
    <col min="8707" max="8707" width="8" style="1" bestFit="1" customWidth="1"/>
    <col min="8708" max="8708" width="6.85546875" style="1" customWidth="1"/>
    <col min="8709" max="8709" width="5.140625" style="1" customWidth="1"/>
    <col min="8710" max="8710" width="7.7109375" style="1" customWidth="1"/>
    <col min="8711" max="8711" width="6.5703125" style="1" customWidth="1"/>
    <col min="8712" max="8712" width="21.7109375" style="1" bestFit="1" customWidth="1"/>
    <col min="8713" max="8713" width="4.7109375" style="1" customWidth="1"/>
    <col min="8714" max="8714" width="5.28515625" style="1" customWidth="1"/>
    <col min="8715" max="8715" width="6.5703125" style="1" customWidth="1"/>
    <col min="8716" max="8716" width="6.7109375" style="1" customWidth="1"/>
    <col min="8717" max="8717" width="7.140625" style="1" customWidth="1"/>
    <col min="8718" max="8718" width="6" style="1" customWidth="1"/>
    <col min="8719" max="8719" width="6.5703125" style="1" customWidth="1"/>
    <col min="8720" max="8720" width="6.28515625" style="1" customWidth="1"/>
    <col min="8721" max="8721" width="10.7109375" style="1" customWidth="1"/>
    <col min="8722" max="8723" width="9.140625" style="1"/>
    <col min="8724" max="8724" width="19.7109375" style="1" bestFit="1" customWidth="1"/>
    <col min="8725" max="8960" width="9.140625" style="1"/>
    <col min="8961" max="8961" width="8.42578125" style="1" bestFit="1" customWidth="1"/>
    <col min="8962" max="8962" width="17.5703125" style="1" customWidth="1"/>
    <col min="8963" max="8963" width="8" style="1" bestFit="1" customWidth="1"/>
    <col min="8964" max="8964" width="6.85546875" style="1" customWidth="1"/>
    <col min="8965" max="8965" width="5.140625" style="1" customWidth="1"/>
    <col min="8966" max="8966" width="7.7109375" style="1" customWidth="1"/>
    <col min="8967" max="8967" width="6.5703125" style="1" customWidth="1"/>
    <col min="8968" max="8968" width="21.7109375" style="1" bestFit="1" customWidth="1"/>
    <col min="8969" max="8969" width="4.7109375" style="1" customWidth="1"/>
    <col min="8970" max="8970" width="5.28515625" style="1" customWidth="1"/>
    <col min="8971" max="8971" width="6.5703125" style="1" customWidth="1"/>
    <col min="8972" max="8972" width="6.7109375" style="1" customWidth="1"/>
    <col min="8973" max="8973" width="7.140625" style="1" customWidth="1"/>
    <col min="8974" max="8974" width="6" style="1" customWidth="1"/>
    <col min="8975" max="8975" width="6.5703125" style="1" customWidth="1"/>
    <col min="8976" max="8976" width="6.28515625" style="1" customWidth="1"/>
    <col min="8977" max="8977" width="10.7109375" style="1" customWidth="1"/>
    <col min="8978" max="8979" width="9.140625" style="1"/>
    <col min="8980" max="8980" width="19.7109375" style="1" bestFit="1" customWidth="1"/>
    <col min="8981" max="9216" width="9.140625" style="1"/>
    <col min="9217" max="9217" width="8.42578125" style="1" bestFit="1" customWidth="1"/>
    <col min="9218" max="9218" width="17.5703125" style="1" customWidth="1"/>
    <col min="9219" max="9219" width="8" style="1" bestFit="1" customWidth="1"/>
    <col min="9220" max="9220" width="6.85546875" style="1" customWidth="1"/>
    <col min="9221" max="9221" width="5.140625" style="1" customWidth="1"/>
    <col min="9222" max="9222" width="7.7109375" style="1" customWidth="1"/>
    <col min="9223" max="9223" width="6.5703125" style="1" customWidth="1"/>
    <col min="9224" max="9224" width="21.7109375" style="1" bestFit="1" customWidth="1"/>
    <col min="9225" max="9225" width="4.7109375" style="1" customWidth="1"/>
    <col min="9226" max="9226" width="5.28515625" style="1" customWidth="1"/>
    <col min="9227" max="9227" width="6.5703125" style="1" customWidth="1"/>
    <col min="9228" max="9228" width="6.7109375" style="1" customWidth="1"/>
    <col min="9229" max="9229" width="7.140625" style="1" customWidth="1"/>
    <col min="9230" max="9230" width="6" style="1" customWidth="1"/>
    <col min="9231" max="9231" width="6.5703125" style="1" customWidth="1"/>
    <col min="9232" max="9232" width="6.28515625" style="1" customWidth="1"/>
    <col min="9233" max="9233" width="10.7109375" style="1" customWidth="1"/>
    <col min="9234" max="9235" width="9.140625" style="1"/>
    <col min="9236" max="9236" width="19.7109375" style="1" bestFit="1" customWidth="1"/>
    <col min="9237" max="9472" width="9.140625" style="1"/>
    <col min="9473" max="9473" width="8.42578125" style="1" bestFit="1" customWidth="1"/>
    <col min="9474" max="9474" width="17.5703125" style="1" customWidth="1"/>
    <col min="9475" max="9475" width="8" style="1" bestFit="1" customWidth="1"/>
    <col min="9476" max="9476" width="6.85546875" style="1" customWidth="1"/>
    <col min="9477" max="9477" width="5.140625" style="1" customWidth="1"/>
    <col min="9478" max="9478" width="7.7109375" style="1" customWidth="1"/>
    <col min="9479" max="9479" width="6.5703125" style="1" customWidth="1"/>
    <col min="9480" max="9480" width="21.7109375" style="1" bestFit="1" customWidth="1"/>
    <col min="9481" max="9481" width="4.7109375" style="1" customWidth="1"/>
    <col min="9482" max="9482" width="5.28515625" style="1" customWidth="1"/>
    <col min="9483" max="9483" width="6.5703125" style="1" customWidth="1"/>
    <col min="9484" max="9484" width="6.7109375" style="1" customWidth="1"/>
    <col min="9485" max="9485" width="7.140625" style="1" customWidth="1"/>
    <col min="9486" max="9486" width="6" style="1" customWidth="1"/>
    <col min="9487" max="9487" width="6.5703125" style="1" customWidth="1"/>
    <col min="9488" max="9488" width="6.28515625" style="1" customWidth="1"/>
    <col min="9489" max="9489" width="10.7109375" style="1" customWidth="1"/>
    <col min="9490" max="9491" width="9.140625" style="1"/>
    <col min="9492" max="9492" width="19.7109375" style="1" bestFit="1" customWidth="1"/>
    <col min="9493" max="9728" width="9.140625" style="1"/>
    <col min="9729" max="9729" width="8.42578125" style="1" bestFit="1" customWidth="1"/>
    <col min="9730" max="9730" width="17.5703125" style="1" customWidth="1"/>
    <col min="9731" max="9731" width="8" style="1" bestFit="1" customWidth="1"/>
    <col min="9732" max="9732" width="6.85546875" style="1" customWidth="1"/>
    <col min="9733" max="9733" width="5.140625" style="1" customWidth="1"/>
    <col min="9734" max="9734" width="7.7109375" style="1" customWidth="1"/>
    <col min="9735" max="9735" width="6.5703125" style="1" customWidth="1"/>
    <col min="9736" max="9736" width="21.7109375" style="1" bestFit="1" customWidth="1"/>
    <col min="9737" max="9737" width="4.7109375" style="1" customWidth="1"/>
    <col min="9738" max="9738" width="5.28515625" style="1" customWidth="1"/>
    <col min="9739" max="9739" width="6.5703125" style="1" customWidth="1"/>
    <col min="9740" max="9740" width="6.7109375" style="1" customWidth="1"/>
    <col min="9741" max="9741" width="7.140625" style="1" customWidth="1"/>
    <col min="9742" max="9742" width="6" style="1" customWidth="1"/>
    <col min="9743" max="9743" width="6.5703125" style="1" customWidth="1"/>
    <col min="9744" max="9744" width="6.28515625" style="1" customWidth="1"/>
    <col min="9745" max="9745" width="10.7109375" style="1" customWidth="1"/>
    <col min="9746" max="9747" width="9.140625" style="1"/>
    <col min="9748" max="9748" width="19.7109375" style="1" bestFit="1" customWidth="1"/>
    <col min="9749" max="9984" width="9.140625" style="1"/>
    <col min="9985" max="9985" width="8.42578125" style="1" bestFit="1" customWidth="1"/>
    <col min="9986" max="9986" width="17.5703125" style="1" customWidth="1"/>
    <col min="9987" max="9987" width="8" style="1" bestFit="1" customWidth="1"/>
    <col min="9988" max="9988" width="6.85546875" style="1" customWidth="1"/>
    <col min="9989" max="9989" width="5.140625" style="1" customWidth="1"/>
    <col min="9990" max="9990" width="7.7109375" style="1" customWidth="1"/>
    <col min="9991" max="9991" width="6.5703125" style="1" customWidth="1"/>
    <col min="9992" max="9992" width="21.7109375" style="1" bestFit="1" customWidth="1"/>
    <col min="9993" max="9993" width="4.7109375" style="1" customWidth="1"/>
    <col min="9994" max="9994" width="5.28515625" style="1" customWidth="1"/>
    <col min="9995" max="9995" width="6.5703125" style="1" customWidth="1"/>
    <col min="9996" max="9996" width="6.7109375" style="1" customWidth="1"/>
    <col min="9997" max="9997" width="7.140625" style="1" customWidth="1"/>
    <col min="9998" max="9998" width="6" style="1" customWidth="1"/>
    <col min="9999" max="9999" width="6.5703125" style="1" customWidth="1"/>
    <col min="10000" max="10000" width="6.28515625" style="1" customWidth="1"/>
    <col min="10001" max="10001" width="10.7109375" style="1" customWidth="1"/>
    <col min="10002" max="10003" width="9.140625" style="1"/>
    <col min="10004" max="10004" width="19.7109375" style="1" bestFit="1" customWidth="1"/>
    <col min="10005" max="10240" width="9.140625" style="1"/>
    <col min="10241" max="10241" width="8.42578125" style="1" bestFit="1" customWidth="1"/>
    <col min="10242" max="10242" width="17.5703125" style="1" customWidth="1"/>
    <col min="10243" max="10243" width="8" style="1" bestFit="1" customWidth="1"/>
    <col min="10244" max="10244" width="6.85546875" style="1" customWidth="1"/>
    <col min="10245" max="10245" width="5.140625" style="1" customWidth="1"/>
    <col min="10246" max="10246" width="7.7109375" style="1" customWidth="1"/>
    <col min="10247" max="10247" width="6.5703125" style="1" customWidth="1"/>
    <col min="10248" max="10248" width="21.7109375" style="1" bestFit="1" customWidth="1"/>
    <col min="10249" max="10249" width="4.7109375" style="1" customWidth="1"/>
    <col min="10250" max="10250" width="5.28515625" style="1" customWidth="1"/>
    <col min="10251" max="10251" width="6.5703125" style="1" customWidth="1"/>
    <col min="10252" max="10252" width="6.7109375" style="1" customWidth="1"/>
    <col min="10253" max="10253" width="7.140625" style="1" customWidth="1"/>
    <col min="10254" max="10254" width="6" style="1" customWidth="1"/>
    <col min="10255" max="10255" width="6.5703125" style="1" customWidth="1"/>
    <col min="10256" max="10256" width="6.28515625" style="1" customWidth="1"/>
    <col min="10257" max="10257" width="10.7109375" style="1" customWidth="1"/>
    <col min="10258" max="10259" width="9.140625" style="1"/>
    <col min="10260" max="10260" width="19.7109375" style="1" bestFit="1" customWidth="1"/>
    <col min="10261" max="10496" width="9.140625" style="1"/>
    <col min="10497" max="10497" width="8.42578125" style="1" bestFit="1" customWidth="1"/>
    <col min="10498" max="10498" width="17.5703125" style="1" customWidth="1"/>
    <col min="10499" max="10499" width="8" style="1" bestFit="1" customWidth="1"/>
    <col min="10500" max="10500" width="6.85546875" style="1" customWidth="1"/>
    <col min="10501" max="10501" width="5.140625" style="1" customWidth="1"/>
    <col min="10502" max="10502" width="7.7109375" style="1" customWidth="1"/>
    <col min="10503" max="10503" width="6.5703125" style="1" customWidth="1"/>
    <col min="10504" max="10504" width="21.7109375" style="1" bestFit="1" customWidth="1"/>
    <col min="10505" max="10505" width="4.7109375" style="1" customWidth="1"/>
    <col min="10506" max="10506" width="5.28515625" style="1" customWidth="1"/>
    <col min="10507" max="10507" width="6.5703125" style="1" customWidth="1"/>
    <col min="10508" max="10508" width="6.7109375" style="1" customWidth="1"/>
    <col min="10509" max="10509" width="7.140625" style="1" customWidth="1"/>
    <col min="10510" max="10510" width="6" style="1" customWidth="1"/>
    <col min="10511" max="10511" width="6.5703125" style="1" customWidth="1"/>
    <col min="10512" max="10512" width="6.28515625" style="1" customWidth="1"/>
    <col min="10513" max="10513" width="10.7109375" style="1" customWidth="1"/>
    <col min="10514" max="10515" width="9.140625" style="1"/>
    <col min="10516" max="10516" width="19.7109375" style="1" bestFit="1" customWidth="1"/>
    <col min="10517" max="10752" width="9.140625" style="1"/>
    <col min="10753" max="10753" width="8.42578125" style="1" bestFit="1" customWidth="1"/>
    <col min="10754" max="10754" width="17.5703125" style="1" customWidth="1"/>
    <col min="10755" max="10755" width="8" style="1" bestFit="1" customWidth="1"/>
    <col min="10756" max="10756" width="6.85546875" style="1" customWidth="1"/>
    <col min="10757" max="10757" width="5.140625" style="1" customWidth="1"/>
    <col min="10758" max="10758" width="7.7109375" style="1" customWidth="1"/>
    <col min="10759" max="10759" width="6.5703125" style="1" customWidth="1"/>
    <col min="10760" max="10760" width="21.7109375" style="1" bestFit="1" customWidth="1"/>
    <col min="10761" max="10761" width="4.7109375" style="1" customWidth="1"/>
    <col min="10762" max="10762" width="5.28515625" style="1" customWidth="1"/>
    <col min="10763" max="10763" width="6.5703125" style="1" customWidth="1"/>
    <col min="10764" max="10764" width="6.7109375" style="1" customWidth="1"/>
    <col min="10765" max="10765" width="7.140625" style="1" customWidth="1"/>
    <col min="10766" max="10766" width="6" style="1" customWidth="1"/>
    <col min="10767" max="10767" width="6.5703125" style="1" customWidth="1"/>
    <col min="10768" max="10768" width="6.28515625" style="1" customWidth="1"/>
    <col min="10769" max="10769" width="10.7109375" style="1" customWidth="1"/>
    <col min="10770" max="10771" width="9.140625" style="1"/>
    <col min="10772" max="10772" width="19.7109375" style="1" bestFit="1" customWidth="1"/>
    <col min="10773" max="11008" width="9.140625" style="1"/>
    <col min="11009" max="11009" width="8.42578125" style="1" bestFit="1" customWidth="1"/>
    <col min="11010" max="11010" width="17.5703125" style="1" customWidth="1"/>
    <col min="11011" max="11011" width="8" style="1" bestFit="1" customWidth="1"/>
    <col min="11012" max="11012" width="6.85546875" style="1" customWidth="1"/>
    <col min="11013" max="11013" width="5.140625" style="1" customWidth="1"/>
    <col min="11014" max="11014" width="7.7109375" style="1" customWidth="1"/>
    <col min="11015" max="11015" width="6.5703125" style="1" customWidth="1"/>
    <col min="11016" max="11016" width="21.7109375" style="1" bestFit="1" customWidth="1"/>
    <col min="11017" max="11017" width="4.7109375" style="1" customWidth="1"/>
    <col min="11018" max="11018" width="5.28515625" style="1" customWidth="1"/>
    <col min="11019" max="11019" width="6.5703125" style="1" customWidth="1"/>
    <col min="11020" max="11020" width="6.7109375" style="1" customWidth="1"/>
    <col min="11021" max="11021" width="7.140625" style="1" customWidth="1"/>
    <col min="11022" max="11022" width="6" style="1" customWidth="1"/>
    <col min="11023" max="11023" width="6.5703125" style="1" customWidth="1"/>
    <col min="11024" max="11024" width="6.28515625" style="1" customWidth="1"/>
    <col min="11025" max="11025" width="10.7109375" style="1" customWidth="1"/>
    <col min="11026" max="11027" width="9.140625" style="1"/>
    <col min="11028" max="11028" width="19.7109375" style="1" bestFit="1" customWidth="1"/>
    <col min="11029" max="11264" width="9.140625" style="1"/>
    <col min="11265" max="11265" width="8.42578125" style="1" bestFit="1" customWidth="1"/>
    <col min="11266" max="11266" width="17.5703125" style="1" customWidth="1"/>
    <col min="11267" max="11267" width="8" style="1" bestFit="1" customWidth="1"/>
    <col min="11268" max="11268" width="6.85546875" style="1" customWidth="1"/>
    <col min="11269" max="11269" width="5.140625" style="1" customWidth="1"/>
    <col min="11270" max="11270" width="7.7109375" style="1" customWidth="1"/>
    <col min="11271" max="11271" width="6.5703125" style="1" customWidth="1"/>
    <col min="11272" max="11272" width="21.7109375" style="1" bestFit="1" customWidth="1"/>
    <col min="11273" max="11273" width="4.7109375" style="1" customWidth="1"/>
    <col min="11274" max="11274" width="5.28515625" style="1" customWidth="1"/>
    <col min="11275" max="11275" width="6.5703125" style="1" customWidth="1"/>
    <col min="11276" max="11276" width="6.7109375" style="1" customWidth="1"/>
    <col min="11277" max="11277" width="7.140625" style="1" customWidth="1"/>
    <col min="11278" max="11278" width="6" style="1" customWidth="1"/>
    <col min="11279" max="11279" width="6.5703125" style="1" customWidth="1"/>
    <col min="11280" max="11280" width="6.28515625" style="1" customWidth="1"/>
    <col min="11281" max="11281" width="10.7109375" style="1" customWidth="1"/>
    <col min="11282" max="11283" width="9.140625" style="1"/>
    <col min="11284" max="11284" width="19.7109375" style="1" bestFit="1" customWidth="1"/>
    <col min="11285" max="11520" width="9.140625" style="1"/>
    <col min="11521" max="11521" width="8.42578125" style="1" bestFit="1" customWidth="1"/>
    <col min="11522" max="11522" width="17.5703125" style="1" customWidth="1"/>
    <col min="11523" max="11523" width="8" style="1" bestFit="1" customWidth="1"/>
    <col min="11524" max="11524" width="6.85546875" style="1" customWidth="1"/>
    <col min="11525" max="11525" width="5.140625" style="1" customWidth="1"/>
    <col min="11526" max="11526" width="7.7109375" style="1" customWidth="1"/>
    <col min="11527" max="11527" width="6.5703125" style="1" customWidth="1"/>
    <col min="11528" max="11528" width="21.7109375" style="1" bestFit="1" customWidth="1"/>
    <col min="11529" max="11529" width="4.7109375" style="1" customWidth="1"/>
    <col min="11530" max="11530" width="5.28515625" style="1" customWidth="1"/>
    <col min="11531" max="11531" width="6.5703125" style="1" customWidth="1"/>
    <col min="11532" max="11532" width="6.7109375" style="1" customWidth="1"/>
    <col min="11533" max="11533" width="7.140625" style="1" customWidth="1"/>
    <col min="11534" max="11534" width="6" style="1" customWidth="1"/>
    <col min="11535" max="11535" width="6.5703125" style="1" customWidth="1"/>
    <col min="11536" max="11536" width="6.28515625" style="1" customWidth="1"/>
    <col min="11537" max="11537" width="10.7109375" style="1" customWidth="1"/>
    <col min="11538" max="11539" width="9.140625" style="1"/>
    <col min="11540" max="11540" width="19.7109375" style="1" bestFit="1" customWidth="1"/>
    <col min="11541" max="11776" width="9.140625" style="1"/>
    <col min="11777" max="11777" width="8.42578125" style="1" bestFit="1" customWidth="1"/>
    <col min="11778" max="11778" width="17.5703125" style="1" customWidth="1"/>
    <col min="11779" max="11779" width="8" style="1" bestFit="1" customWidth="1"/>
    <col min="11780" max="11780" width="6.85546875" style="1" customWidth="1"/>
    <col min="11781" max="11781" width="5.140625" style="1" customWidth="1"/>
    <col min="11782" max="11782" width="7.7109375" style="1" customWidth="1"/>
    <col min="11783" max="11783" width="6.5703125" style="1" customWidth="1"/>
    <col min="11784" max="11784" width="21.7109375" style="1" bestFit="1" customWidth="1"/>
    <col min="11785" max="11785" width="4.7109375" style="1" customWidth="1"/>
    <col min="11786" max="11786" width="5.28515625" style="1" customWidth="1"/>
    <col min="11787" max="11787" width="6.5703125" style="1" customWidth="1"/>
    <col min="11788" max="11788" width="6.7109375" style="1" customWidth="1"/>
    <col min="11789" max="11789" width="7.140625" style="1" customWidth="1"/>
    <col min="11790" max="11790" width="6" style="1" customWidth="1"/>
    <col min="11791" max="11791" width="6.5703125" style="1" customWidth="1"/>
    <col min="11792" max="11792" width="6.28515625" style="1" customWidth="1"/>
    <col min="11793" max="11793" width="10.7109375" style="1" customWidth="1"/>
    <col min="11794" max="11795" width="9.140625" style="1"/>
    <col min="11796" max="11796" width="19.7109375" style="1" bestFit="1" customWidth="1"/>
    <col min="11797" max="12032" width="9.140625" style="1"/>
    <col min="12033" max="12033" width="8.42578125" style="1" bestFit="1" customWidth="1"/>
    <col min="12034" max="12034" width="17.5703125" style="1" customWidth="1"/>
    <col min="12035" max="12035" width="8" style="1" bestFit="1" customWidth="1"/>
    <col min="12036" max="12036" width="6.85546875" style="1" customWidth="1"/>
    <col min="12037" max="12037" width="5.140625" style="1" customWidth="1"/>
    <col min="12038" max="12038" width="7.7109375" style="1" customWidth="1"/>
    <col min="12039" max="12039" width="6.5703125" style="1" customWidth="1"/>
    <col min="12040" max="12040" width="21.7109375" style="1" bestFit="1" customWidth="1"/>
    <col min="12041" max="12041" width="4.7109375" style="1" customWidth="1"/>
    <col min="12042" max="12042" width="5.28515625" style="1" customWidth="1"/>
    <col min="12043" max="12043" width="6.5703125" style="1" customWidth="1"/>
    <col min="12044" max="12044" width="6.7109375" style="1" customWidth="1"/>
    <col min="12045" max="12045" width="7.140625" style="1" customWidth="1"/>
    <col min="12046" max="12046" width="6" style="1" customWidth="1"/>
    <col min="12047" max="12047" width="6.5703125" style="1" customWidth="1"/>
    <col min="12048" max="12048" width="6.28515625" style="1" customWidth="1"/>
    <col min="12049" max="12049" width="10.7109375" style="1" customWidth="1"/>
    <col min="12050" max="12051" width="9.140625" style="1"/>
    <col min="12052" max="12052" width="19.7109375" style="1" bestFit="1" customWidth="1"/>
    <col min="12053" max="12288" width="9.140625" style="1"/>
    <col min="12289" max="12289" width="8.42578125" style="1" bestFit="1" customWidth="1"/>
    <col min="12290" max="12290" width="17.5703125" style="1" customWidth="1"/>
    <col min="12291" max="12291" width="8" style="1" bestFit="1" customWidth="1"/>
    <col min="12292" max="12292" width="6.85546875" style="1" customWidth="1"/>
    <col min="12293" max="12293" width="5.140625" style="1" customWidth="1"/>
    <col min="12294" max="12294" width="7.7109375" style="1" customWidth="1"/>
    <col min="12295" max="12295" width="6.5703125" style="1" customWidth="1"/>
    <col min="12296" max="12296" width="21.7109375" style="1" bestFit="1" customWidth="1"/>
    <col min="12297" max="12297" width="4.7109375" style="1" customWidth="1"/>
    <col min="12298" max="12298" width="5.28515625" style="1" customWidth="1"/>
    <col min="12299" max="12299" width="6.5703125" style="1" customWidth="1"/>
    <col min="12300" max="12300" width="6.7109375" style="1" customWidth="1"/>
    <col min="12301" max="12301" width="7.140625" style="1" customWidth="1"/>
    <col min="12302" max="12302" width="6" style="1" customWidth="1"/>
    <col min="12303" max="12303" width="6.5703125" style="1" customWidth="1"/>
    <col min="12304" max="12304" width="6.28515625" style="1" customWidth="1"/>
    <col min="12305" max="12305" width="10.7109375" style="1" customWidth="1"/>
    <col min="12306" max="12307" width="9.140625" style="1"/>
    <col min="12308" max="12308" width="19.7109375" style="1" bestFit="1" customWidth="1"/>
    <col min="12309" max="12544" width="9.140625" style="1"/>
    <col min="12545" max="12545" width="8.42578125" style="1" bestFit="1" customWidth="1"/>
    <col min="12546" max="12546" width="17.5703125" style="1" customWidth="1"/>
    <col min="12547" max="12547" width="8" style="1" bestFit="1" customWidth="1"/>
    <col min="12548" max="12548" width="6.85546875" style="1" customWidth="1"/>
    <col min="12549" max="12549" width="5.140625" style="1" customWidth="1"/>
    <col min="12550" max="12550" width="7.7109375" style="1" customWidth="1"/>
    <col min="12551" max="12551" width="6.5703125" style="1" customWidth="1"/>
    <col min="12552" max="12552" width="21.7109375" style="1" bestFit="1" customWidth="1"/>
    <col min="12553" max="12553" width="4.7109375" style="1" customWidth="1"/>
    <col min="12554" max="12554" width="5.28515625" style="1" customWidth="1"/>
    <col min="12555" max="12555" width="6.5703125" style="1" customWidth="1"/>
    <col min="12556" max="12556" width="6.7109375" style="1" customWidth="1"/>
    <col min="12557" max="12557" width="7.140625" style="1" customWidth="1"/>
    <col min="12558" max="12558" width="6" style="1" customWidth="1"/>
    <col min="12559" max="12559" width="6.5703125" style="1" customWidth="1"/>
    <col min="12560" max="12560" width="6.28515625" style="1" customWidth="1"/>
    <col min="12561" max="12561" width="10.7109375" style="1" customWidth="1"/>
    <col min="12562" max="12563" width="9.140625" style="1"/>
    <col min="12564" max="12564" width="19.7109375" style="1" bestFit="1" customWidth="1"/>
    <col min="12565" max="12800" width="9.140625" style="1"/>
    <col min="12801" max="12801" width="8.42578125" style="1" bestFit="1" customWidth="1"/>
    <col min="12802" max="12802" width="17.5703125" style="1" customWidth="1"/>
    <col min="12803" max="12803" width="8" style="1" bestFit="1" customWidth="1"/>
    <col min="12804" max="12804" width="6.85546875" style="1" customWidth="1"/>
    <col min="12805" max="12805" width="5.140625" style="1" customWidth="1"/>
    <col min="12806" max="12806" width="7.7109375" style="1" customWidth="1"/>
    <col min="12807" max="12807" width="6.5703125" style="1" customWidth="1"/>
    <col min="12808" max="12808" width="21.7109375" style="1" bestFit="1" customWidth="1"/>
    <col min="12809" max="12809" width="4.7109375" style="1" customWidth="1"/>
    <col min="12810" max="12810" width="5.28515625" style="1" customWidth="1"/>
    <col min="12811" max="12811" width="6.5703125" style="1" customWidth="1"/>
    <col min="12812" max="12812" width="6.7109375" style="1" customWidth="1"/>
    <col min="12813" max="12813" width="7.140625" style="1" customWidth="1"/>
    <col min="12814" max="12814" width="6" style="1" customWidth="1"/>
    <col min="12815" max="12815" width="6.5703125" style="1" customWidth="1"/>
    <col min="12816" max="12816" width="6.28515625" style="1" customWidth="1"/>
    <col min="12817" max="12817" width="10.7109375" style="1" customWidth="1"/>
    <col min="12818" max="12819" width="9.140625" style="1"/>
    <col min="12820" max="12820" width="19.7109375" style="1" bestFit="1" customWidth="1"/>
    <col min="12821" max="13056" width="9.140625" style="1"/>
    <col min="13057" max="13057" width="8.42578125" style="1" bestFit="1" customWidth="1"/>
    <col min="13058" max="13058" width="17.5703125" style="1" customWidth="1"/>
    <col min="13059" max="13059" width="8" style="1" bestFit="1" customWidth="1"/>
    <col min="13060" max="13060" width="6.85546875" style="1" customWidth="1"/>
    <col min="13061" max="13061" width="5.140625" style="1" customWidth="1"/>
    <col min="13062" max="13062" width="7.7109375" style="1" customWidth="1"/>
    <col min="13063" max="13063" width="6.5703125" style="1" customWidth="1"/>
    <col min="13064" max="13064" width="21.7109375" style="1" bestFit="1" customWidth="1"/>
    <col min="13065" max="13065" width="4.7109375" style="1" customWidth="1"/>
    <col min="13066" max="13066" width="5.28515625" style="1" customWidth="1"/>
    <col min="13067" max="13067" width="6.5703125" style="1" customWidth="1"/>
    <col min="13068" max="13068" width="6.7109375" style="1" customWidth="1"/>
    <col min="13069" max="13069" width="7.140625" style="1" customWidth="1"/>
    <col min="13070" max="13070" width="6" style="1" customWidth="1"/>
    <col min="13071" max="13071" width="6.5703125" style="1" customWidth="1"/>
    <col min="13072" max="13072" width="6.28515625" style="1" customWidth="1"/>
    <col min="13073" max="13073" width="10.7109375" style="1" customWidth="1"/>
    <col min="13074" max="13075" width="9.140625" style="1"/>
    <col min="13076" max="13076" width="19.7109375" style="1" bestFit="1" customWidth="1"/>
    <col min="13077" max="13312" width="9.140625" style="1"/>
    <col min="13313" max="13313" width="8.42578125" style="1" bestFit="1" customWidth="1"/>
    <col min="13314" max="13314" width="17.5703125" style="1" customWidth="1"/>
    <col min="13315" max="13315" width="8" style="1" bestFit="1" customWidth="1"/>
    <col min="13316" max="13316" width="6.85546875" style="1" customWidth="1"/>
    <col min="13317" max="13317" width="5.140625" style="1" customWidth="1"/>
    <col min="13318" max="13318" width="7.7109375" style="1" customWidth="1"/>
    <col min="13319" max="13319" width="6.5703125" style="1" customWidth="1"/>
    <col min="13320" max="13320" width="21.7109375" style="1" bestFit="1" customWidth="1"/>
    <col min="13321" max="13321" width="4.7109375" style="1" customWidth="1"/>
    <col min="13322" max="13322" width="5.28515625" style="1" customWidth="1"/>
    <col min="13323" max="13323" width="6.5703125" style="1" customWidth="1"/>
    <col min="13324" max="13324" width="6.7109375" style="1" customWidth="1"/>
    <col min="13325" max="13325" width="7.140625" style="1" customWidth="1"/>
    <col min="13326" max="13326" width="6" style="1" customWidth="1"/>
    <col min="13327" max="13327" width="6.5703125" style="1" customWidth="1"/>
    <col min="13328" max="13328" width="6.28515625" style="1" customWidth="1"/>
    <col min="13329" max="13329" width="10.7109375" style="1" customWidth="1"/>
    <col min="13330" max="13331" width="9.140625" style="1"/>
    <col min="13332" max="13332" width="19.7109375" style="1" bestFit="1" customWidth="1"/>
    <col min="13333" max="13568" width="9.140625" style="1"/>
    <col min="13569" max="13569" width="8.42578125" style="1" bestFit="1" customWidth="1"/>
    <col min="13570" max="13570" width="17.5703125" style="1" customWidth="1"/>
    <col min="13571" max="13571" width="8" style="1" bestFit="1" customWidth="1"/>
    <col min="13572" max="13572" width="6.85546875" style="1" customWidth="1"/>
    <col min="13573" max="13573" width="5.140625" style="1" customWidth="1"/>
    <col min="13574" max="13574" width="7.7109375" style="1" customWidth="1"/>
    <col min="13575" max="13575" width="6.5703125" style="1" customWidth="1"/>
    <col min="13576" max="13576" width="21.7109375" style="1" bestFit="1" customWidth="1"/>
    <col min="13577" max="13577" width="4.7109375" style="1" customWidth="1"/>
    <col min="13578" max="13578" width="5.28515625" style="1" customWidth="1"/>
    <col min="13579" max="13579" width="6.5703125" style="1" customWidth="1"/>
    <col min="13580" max="13580" width="6.7109375" style="1" customWidth="1"/>
    <col min="13581" max="13581" width="7.140625" style="1" customWidth="1"/>
    <col min="13582" max="13582" width="6" style="1" customWidth="1"/>
    <col min="13583" max="13583" width="6.5703125" style="1" customWidth="1"/>
    <col min="13584" max="13584" width="6.28515625" style="1" customWidth="1"/>
    <col min="13585" max="13585" width="10.7109375" style="1" customWidth="1"/>
    <col min="13586" max="13587" width="9.140625" style="1"/>
    <col min="13588" max="13588" width="19.7109375" style="1" bestFit="1" customWidth="1"/>
    <col min="13589" max="13824" width="9.140625" style="1"/>
    <col min="13825" max="13825" width="8.42578125" style="1" bestFit="1" customWidth="1"/>
    <col min="13826" max="13826" width="17.5703125" style="1" customWidth="1"/>
    <col min="13827" max="13827" width="8" style="1" bestFit="1" customWidth="1"/>
    <col min="13828" max="13828" width="6.85546875" style="1" customWidth="1"/>
    <col min="13829" max="13829" width="5.140625" style="1" customWidth="1"/>
    <col min="13830" max="13830" width="7.7109375" style="1" customWidth="1"/>
    <col min="13831" max="13831" width="6.5703125" style="1" customWidth="1"/>
    <col min="13832" max="13832" width="21.7109375" style="1" bestFit="1" customWidth="1"/>
    <col min="13833" max="13833" width="4.7109375" style="1" customWidth="1"/>
    <col min="13834" max="13834" width="5.28515625" style="1" customWidth="1"/>
    <col min="13835" max="13835" width="6.5703125" style="1" customWidth="1"/>
    <col min="13836" max="13836" width="6.7109375" style="1" customWidth="1"/>
    <col min="13837" max="13837" width="7.140625" style="1" customWidth="1"/>
    <col min="13838" max="13838" width="6" style="1" customWidth="1"/>
    <col min="13839" max="13839" width="6.5703125" style="1" customWidth="1"/>
    <col min="13840" max="13840" width="6.28515625" style="1" customWidth="1"/>
    <col min="13841" max="13841" width="10.7109375" style="1" customWidth="1"/>
    <col min="13842" max="13843" width="9.140625" style="1"/>
    <col min="13844" max="13844" width="19.7109375" style="1" bestFit="1" customWidth="1"/>
    <col min="13845" max="14080" width="9.140625" style="1"/>
    <col min="14081" max="14081" width="8.42578125" style="1" bestFit="1" customWidth="1"/>
    <col min="14082" max="14082" width="17.5703125" style="1" customWidth="1"/>
    <col min="14083" max="14083" width="8" style="1" bestFit="1" customWidth="1"/>
    <col min="14084" max="14084" width="6.85546875" style="1" customWidth="1"/>
    <col min="14085" max="14085" width="5.140625" style="1" customWidth="1"/>
    <col min="14086" max="14086" width="7.7109375" style="1" customWidth="1"/>
    <col min="14087" max="14087" width="6.5703125" style="1" customWidth="1"/>
    <col min="14088" max="14088" width="21.7109375" style="1" bestFit="1" customWidth="1"/>
    <col min="14089" max="14089" width="4.7109375" style="1" customWidth="1"/>
    <col min="14090" max="14090" width="5.28515625" style="1" customWidth="1"/>
    <col min="14091" max="14091" width="6.5703125" style="1" customWidth="1"/>
    <col min="14092" max="14092" width="6.7109375" style="1" customWidth="1"/>
    <col min="14093" max="14093" width="7.140625" style="1" customWidth="1"/>
    <col min="14094" max="14094" width="6" style="1" customWidth="1"/>
    <col min="14095" max="14095" width="6.5703125" style="1" customWidth="1"/>
    <col min="14096" max="14096" width="6.28515625" style="1" customWidth="1"/>
    <col min="14097" max="14097" width="10.7109375" style="1" customWidth="1"/>
    <col min="14098" max="14099" width="9.140625" style="1"/>
    <col min="14100" max="14100" width="19.7109375" style="1" bestFit="1" customWidth="1"/>
    <col min="14101" max="14336" width="9.140625" style="1"/>
    <col min="14337" max="14337" width="8.42578125" style="1" bestFit="1" customWidth="1"/>
    <col min="14338" max="14338" width="17.5703125" style="1" customWidth="1"/>
    <col min="14339" max="14339" width="8" style="1" bestFit="1" customWidth="1"/>
    <col min="14340" max="14340" width="6.85546875" style="1" customWidth="1"/>
    <col min="14341" max="14341" width="5.140625" style="1" customWidth="1"/>
    <col min="14342" max="14342" width="7.7109375" style="1" customWidth="1"/>
    <col min="14343" max="14343" width="6.5703125" style="1" customWidth="1"/>
    <col min="14344" max="14344" width="21.7109375" style="1" bestFit="1" customWidth="1"/>
    <col min="14345" max="14345" width="4.7109375" style="1" customWidth="1"/>
    <col min="14346" max="14346" width="5.28515625" style="1" customWidth="1"/>
    <col min="14347" max="14347" width="6.5703125" style="1" customWidth="1"/>
    <col min="14348" max="14348" width="6.7109375" style="1" customWidth="1"/>
    <col min="14349" max="14349" width="7.140625" style="1" customWidth="1"/>
    <col min="14350" max="14350" width="6" style="1" customWidth="1"/>
    <col min="14351" max="14351" width="6.5703125" style="1" customWidth="1"/>
    <col min="14352" max="14352" width="6.28515625" style="1" customWidth="1"/>
    <col min="14353" max="14353" width="10.7109375" style="1" customWidth="1"/>
    <col min="14354" max="14355" width="9.140625" style="1"/>
    <col min="14356" max="14356" width="19.7109375" style="1" bestFit="1" customWidth="1"/>
    <col min="14357" max="14592" width="9.140625" style="1"/>
    <col min="14593" max="14593" width="8.42578125" style="1" bestFit="1" customWidth="1"/>
    <col min="14594" max="14594" width="17.5703125" style="1" customWidth="1"/>
    <col min="14595" max="14595" width="8" style="1" bestFit="1" customWidth="1"/>
    <col min="14596" max="14596" width="6.85546875" style="1" customWidth="1"/>
    <col min="14597" max="14597" width="5.140625" style="1" customWidth="1"/>
    <col min="14598" max="14598" width="7.7109375" style="1" customWidth="1"/>
    <col min="14599" max="14599" width="6.5703125" style="1" customWidth="1"/>
    <col min="14600" max="14600" width="21.7109375" style="1" bestFit="1" customWidth="1"/>
    <col min="14601" max="14601" width="4.7109375" style="1" customWidth="1"/>
    <col min="14602" max="14602" width="5.28515625" style="1" customWidth="1"/>
    <col min="14603" max="14603" width="6.5703125" style="1" customWidth="1"/>
    <col min="14604" max="14604" width="6.7109375" style="1" customWidth="1"/>
    <col min="14605" max="14605" width="7.140625" style="1" customWidth="1"/>
    <col min="14606" max="14606" width="6" style="1" customWidth="1"/>
    <col min="14607" max="14607" width="6.5703125" style="1" customWidth="1"/>
    <col min="14608" max="14608" width="6.28515625" style="1" customWidth="1"/>
    <col min="14609" max="14609" width="10.7109375" style="1" customWidth="1"/>
    <col min="14610" max="14611" width="9.140625" style="1"/>
    <col min="14612" max="14612" width="19.7109375" style="1" bestFit="1" customWidth="1"/>
    <col min="14613" max="14848" width="9.140625" style="1"/>
    <col min="14849" max="14849" width="8.42578125" style="1" bestFit="1" customWidth="1"/>
    <col min="14850" max="14850" width="17.5703125" style="1" customWidth="1"/>
    <col min="14851" max="14851" width="8" style="1" bestFit="1" customWidth="1"/>
    <col min="14852" max="14852" width="6.85546875" style="1" customWidth="1"/>
    <col min="14853" max="14853" width="5.140625" style="1" customWidth="1"/>
    <col min="14854" max="14854" width="7.7109375" style="1" customWidth="1"/>
    <col min="14855" max="14855" width="6.5703125" style="1" customWidth="1"/>
    <col min="14856" max="14856" width="21.7109375" style="1" bestFit="1" customWidth="1"/>
    <col min="14857" max="14857" width="4.7109375" style="1" customWidth="1"/>
    <col min="14858" max="14858" width="5.28515625" style="1" customWidth="1"/>
    <col min="14859" max="14859" width="6.5703125" style="1" customWidth="1"/>
    <col min="14860" max="14860" width="6.7109375" style="1" customWidth="1"/>
    <col min="14861" max="14861" width="7.140625" style="1" customWidth="1"/>
    <col min="14862" max="14862" width="6" style="1" customWidth="1"/>
    <col min="14863" max="14863" width="6.5703125" style="1" customWidth="1"/>
    <col min="14864" max="14864" width="6.28515625" style="1" customWidth="1"/>
    <col min="14865" max="14865" width="10.7109375" style="1" customWidth="1"/>
    <col min="14866" max="14867" width="9.140625" style="1"/>
    <col min="14868" max="14868" width="19.7109375" style="1" bestFit="1" customWidth="1"/>
    <col min="14869" max="15104" width="9.140625" style="1"/>
    <col min="15105" max="15105" width="8.42578125" style="1" bestFit="1" customWidth="1"/>
    <col min="15106" max="15106" width="17.5703125" style="1" customWidth="1"/>
    <col min="15107" max="15107" width="8" style="1" bestFit="1" customWidth="1"/>
    <col min="15108" max="15108" width="6.85546875" style="1" customWidth="1"/>
    <col min="15109" max="15109" width="5.140625" style="1" customWidth="1"/>
    <col min="15110" max="15110" width="7.7109375" style="1" customWidth="1"/>
    <col min="15111" max="15111" width="6.5703125" style="1" customWidth="1"/>
    <col min="15112" max="15112" width="21.7109375" style="1" bestFit="1" customWidth="1"/>
    <col min="15113" max="15113" width="4.7109375" style="1" customWidth="1"/>
    <col min="15114" max="15114" width="5.28515625" style="1" customWidth="1"/>
    <col min="15115" max="15115" width="6.5703125" style="1" customWidth="1"/>
    <col min="15116" max="15116" width="6.7109375" style="1" customWidth="1"/>
    <col min="15117" max="15117" width="7.140625" style="1" customWidth="1"/>
    <col min="15118" max="15118" width="6" style="1" customWidth="1"/>
    <col min="15119" max="15119" width="6.5703125" style="1" customWidth="1"/>
    <col min="15120" max="15120" width="6.28515625" style="1" customWidth="1"/>
    <col min="15121" max="15121" width="10.7109375" style="1" customWidth="1"/>
    <col min="15122" max="15123" width="9.140625" style="1"/>
    <col min="15124" max="15124" width="19.7109375" style="1" bestFit="1" customWidth="1"/>
    <col min="15125" max="15360" width="9.140625" style="1"/>
    <col min="15361" max="15361" width="8.42578125" style="1" bestFit="1" customWidth="1"/>
    <col min="15362" max="15362" width="17.5703125" style="1" customWidth="1"/>
    <col min="15363" max="15363" width="8" style="1" bestFit="1" customWidth="1"/>
    <col min="15364" max="15364" width="6.85546875" style="1" customWidth="1"/>
    <col min="15365" max="15365" width="5.140625" style="1" customWidth="1"/>
    <col min="15366" max="15366" width="7.7109375" style="1" customWidth="1"/>
    <col min="15367" max="15367" width="6.5703125" style="1" customWidth="1"/>
    <col min="15368" max="15368" width="21.7109375" style="1" bestFit="1" customWidth="1"/>
    <col min="15369" max="15369" width="4.7109375" style="1" customWidth="1"/>
    <col min="15370" max="15370" width="5.28515625" style="1" customWidth="1"/>
    <col min="15371" max="15371" width="6.5703125" style="1" customWidth="1"/>
    <col min="15372" max="15372" width="6.7109375" style="1" customWidth="1"/>
    <col min="15373" max="15373" width="7.140625" style="1" customWidth="1"/>
    <col min="15374" max="15374" width="6" style="1" customWidth="1"/>
    <col min="15375" max="15375" width="6.5703125" style="1" customWidth="1"/>
    <col min="15376" max="15376" width="6.28515625" style="1" customWidth="1"/>
    <col min="15377" max="15377" width="10.7109375" style="1" customWidth="1"/>
    <col min="15378" max="15379" width="9.140625" style="1"/>
    <col min="15380" max="15380" width="19.7109375" style="1" bestFit="1" customWidth="1"/>
    <col min="15381" max="15616" width="9.140625" style="1"/>
    <col min="15617" max="15617" width="8.42578125" style="1" bestFit="1" customWidth="1"/>
    <col min="15618" max="15618" width="17.5703125" style="1" customWidth="1"/>
    <col min="15619" max="15619" width="8" style="1" bestFit="1" customWidth="1"/>
    <col min="15620" max="15620" width="6.85546875" style="1" customWidth="1"/>
    <col min="15621" max="15621" width="5.140625" style="1" customWidth="1"/>
    <col min="15622" max="15622" width="7.7109375" style="1" customWidth="1"/>
    <col min="15623" max="15623" width="6.5703125" style="1" customWidth="1"/>
    <col min="15624" max="15624" width="21.7109375" style="1" bestFit="1" customWidth="1"/>
    <col min="15625" max="15625" width="4.7109375" style="1" customWidth="1"/>
    <col min="15626" max="15626" width="5.28515625" style="1" customWidth="1"/>
    <col min="15627" max="15627" width="6.5703125" style="1" customWidth="1"/>
    <col min="15628" max="15628" width="6.7109375" style="1" customWidth="1"/>
    <col min="15629" max="15629" width="7.140625" style="1" customWidth="1"/>
    <col min="15630" max="15630" width="6" style="1" customWidth="1"/>
    <col min="15631" max="15631" width="6.5703125" style="1" customWidth="1"/>
    <col min="15632" max="15632" width="6.28515625" style="1" customWidth="1"/>
    <col min="15633" max="15633" width="10.7109375" style="1" customWidth="1"/>
    <col min="15634" max="15635" width="9.140625" style="1"/>
    <col min="15636" max="15636" width="19.7109375" style="1" bestFit="1" customWidth="1"/>
    <col min="15637" max="15872" width="9.140625" style="1"/>
    <col min="15873" max="15873" width="8.42578125" style="1" bestFit="1" customWidth="1"/>
    <col min="15874" max="15874" width="17.5703125" style="1" customWidth="1"/>
    <col min="15875" max="15875" width="8" style="1" bestFit="1" customWidth="1"/>
    <col min="15876" max="15876" width="6.85546875" style="1" customWidth="1"/>
    <col min="15877" max="15877" width="5.140625" style="1" customWidth="1"/>
    <col min="15878" max="15878" width="7.7109375" style="1" customWidth="1"/>
    <col min="15879" max="15879" width="6.5703125" style="1" customWidth="1"/>
    <col min="15880" max="15880" width="21.7109375" style="1" bestFit="1" customWidth="1"/>
    <col min="15881" max="15881" width="4.7109375" style="1" customWidth="1"/>
    <col min="15882" max="15882" width="5.28515625" style="1" customWidth="1"/>
    <col min="15883" max="15883" width="6.5703125" style="1" customWidth="1"/>
    <col min="15884" max="15884" width="6.7109375" style="1" customWidth="1"/>
    <col min="15885" max="15885" width="7.140625" style="1" customWidth="1"/>
    <col min="15886" max="15886" width="6" style="1" customWidth="1"/>
    <col min="15887" max="15887" width="6.5703125" style="1" customWidth="1"/>
    <col min="15888" max="15888" width="6.28515625" style="1" customWidth="1"/>
    <col min="15889" max="15889" width="10.7109375" style="1" customWidth="1"/>
    <col min="15890" max="15891" width="9.140625" style="1"/>
    <col min="15892" max="15892" width="19.7109375" style="1" bestFit="1" customWidth="1"/>
    <col min="15893" max="16128" width="9.140625" style="1"/>
    <col min="16129" max="16129" width="8.42578125" style="1" bestFit="1" customWidth="1"/>
    <col min="16130" max="16130" width="17.5703125" style="1" customWidth="1"/>
    <col min="16131" max="16131" width="8" style="1" bestFit="1" customWidth="1"/>
    <col min="16132" max="16132" width="6.85546875" style="1" customWidth="1"/>
    <col min="16133" max="16133" width="5.140625" style="1" customWidth="1"/>
    <col min="16134" max="16134" width="7.7109375" style="1" customWidth="1"/>
    <col min="16135" max="16135" width="6.5703125" style="1" customWidth="1"/>
    <col min="16136" max="16136" width="21.7109375" style="1" bestFit="1" customWidth="1"/>
    <col min="16137" max="16137" width="4.7109375" style="1" customWidth="1"/>
    <col min="16138" max="16138" width="5.28515625" style="1" customWidth="1"/>
    <col min="16139" max="16139" width="6.5703125" style="1" customWidth="1"/>
    <col min="16140" max="16140" width="6.7109375" style="1" customWidth="1"/>
    <col min="16141" max="16141" width="7.140625" style="1" customWidth="1"/>
    <col min="16142" max="16142" width="6" style="1" customWidth="1"/>
    <col min="16143" max="16143" width="6.5703125" style="1" customWidth="1"/>
    <col min="16144" max="16144" width="6.28515625" style="1" customWidth="1"/>
    <col min="16145" max="16145" width="10.7109375" style="1" customWidth="1"/>
    <col min="16146" max="16147" width="9.140625" style="1"/>
    <col min="16148" max="16148" width="19.7109375" style="1" bestFit="1" customWidth="1"/>
    <col min="16149" max="16384" width="9.140625" style="1"/>
  </cols>
  <sheetData>
    <row r="3" spans="1:21" ht="19.5" thickBot="1">
      <c r="B3" s="2"/>
      <c r="F3" s="3"/>
      <c r="G3" s="3"/>
      <c r="H3" s="5"/>
      <c r="I3" s="95" t="s">
        <v>287</v>
      </c>
      <c r="J3" s="7"/>
      <c r="L3" s="5"/>
      <c r="R3" s="2"/>
      <c r="S3" s="8"/>
    </row>
    <row r="4" spans="1:21" ht="15" thickTop="1" thickBot="1">
      <c r="A4" s="9"/>
      <c r="B4" s="10"/>
      <c r="C4" s="117" t="s">
        <v>13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"/>
      <c r="P4" s="11"/>
      <c r="Q4" s="12"/>
      <c r="R4" s="13"/>
      <c r="S4" s="125" t="s">
        <v>189</v>
      </c>
      <c r="T4" s="126"/>
      <c r="U4" s="127"/>
    </row>
    <row r="5" spans="1:21" ht="14.25" thickTop="1">
      <c r="A5" s="57"/>
      <c r="B5" s="58"/>
      <c r="C5" s="118" t="s">
        <v>14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5"/>
      <c r="P5" s="15"/>
      <c r="Q5" s="16"/>
      <c r="R5" s="17"/>
      <c r="S5" s="18" t="s">
        <v>102</v>
      </c>
      <c r="T5" s="14" t="s">
        <v>103</v>
      </c>
      <c r="U5" s="78" t="s">
        <v>104</v>
      </c>
    </row>
    <row r="6" spans="1:21">
      <c r="A6" s="59"/>
      <c r="B6" s="60"/>
      <c r="C6" s="19"/>
      <c r="D6" s="20"/>
      <c r="E6" s="21"/>
      <c r="F6" s="21"/>
      <c r="G6" s="21"/>
      <c r="H6" s="21"/>
      <c r="I6" s="21"/>
      <c r="J6" s="21"/>
      <c r="K6" s="21"/>
      <c r="L6" s="21"/>
      <c r="M6" s="21"/>
      <c r="N6" s="22"/>
      <c r="O6" s="21"/>
      <c r="P6" s="21"/>
      <c r="Q6" s="22"/>
      <c r="R6" s="23"/>
      <c r="S6" s="18"/>
      <c r="T6" s="24"/>
      <c r="U6" s="79"/>
    </row>
    <row r="7" spans="1:21">
      <c r="A7" s="59"/>
      <c r="B7" s="60" t="s">
        <v>10</v>
      </c>
      <c r="C7" s="19" t="s">
        <v>9</v>
      </c>
      <c r="D7" s="20" t="s">
        <v>8</v>
      </c>
      <c r="E7" s="21" t="s">
        <v>8</v>
      </c>
      <c r="F7" s="21"/>
      <c r="G7" s="21"/>
      <c r="H7" s="21"/>
      <c r="I7" s="21" t="s">
        <v>15</v>
      </c>
      <c r="J7" s="21" t="s">
        <v>16</v>
      </c>
      <c r="K7" s="21" t="s">
        <v>17</v>
      </c>
      <c r="L7" s="21" t="s">
        <v>18</v>
      </c>
      <c r="M7" s="21" t="s">
        <v>19</v>
      </c>
      <c r="N7" s="22" t="s">
        <v>17</v>
      </c>
      <c r="O7" s="21" t="s">
        <v>20</v>
      </c>
      <c r="P7" s="21" t="s">
        <v>21</v>
      </c>
      <c r="Q7" s="22"/>
      <c r="R7" s="23" t="s">
        <v>22</v>
      </c>
      <c r="S7" s="18"/>
      <c r="T7" s="24"/>
      <c r="U7" s="79"/>
    </row>
    <row r="8" spans="1:21">
      <c r="A8" s="59"/>
      <c r="B8" s="60"/>
      <c r="C8" s="19" t="s">
        <v>7</v>
      </c>
      <c r="D8" s="20" t="s">
        <v>6</v>
      </c>
      <c r="E8" s="25" t="s">
        <v>5</v>
      </c>
      <c r="F8" s="21" t="s">
        <v>23</v>
      </c>
      <c r="G8" s="21" t="s">
        <v>72</v>
      </c>
      <c r="H8" s="21" t="s">
        <v>24</v>
      </c>
      <c r="I8" s="21" t="s">
        <v>25</v>
      </c>
      <c r="J8" s="21" t="s">
        <v>26</v>
      </c>
      <c r="K8" s="21" t="s">
        <v>27</v>
      </c>
      <c r="L8" s="21" t="s">
        <v>28</v>
      </c>
      <c r="M8" s="21"/>
      <c r="N8" s="22" t="s">
        <v>29</v>
      </c>
      <c r="O8" s="21" t="s">
        <v>30</v>
      </c>
      <c r="P8" s="21" t="s">
        <v>31</v>
      </c>
      <c r="Q8" s="22"/>
      <c r="R8" s="23" t="s">
        <v>32</v>
      </c>
      <c r="S8" s="18"/>
      <c r="T8" s="24"/>
      <c r="U8" s="79"/>
    </row>
    <row r="9" spans="1:21">
      <c r="A9" s="59"/>
      <c r="B9" s="60"/>
      <c r="C9" s="19" t="s">
        <v>4</v>
      </c>
      <c r="D9" s="20" t="s">
        <v>3</v>
      </c>
      <c r="E9" s="21" t="s">
        <v>33</v>
      </c>
      <c r="F9" s="21"/>
      <c r="G9" s="21"/>
      <c r="H9" s="21"/>
      <c r="I9" s="21"/>
      <c r="J9" s="21"/>
      <c r="K9" s="21" t="s">
        <v>34</v>
      </c>
      <c r="L9" s="21" t="s">
        <v>35</v>
      </c>
      <c r="M9" s="21" t="s">
        <v>36</v>
      </c>
      <c r="N9" s="22" t="s">
        <v>34</v>
      </c>
      <c r="O9" s="21" t="s">
        <v>37</v>
      </c>
      <c r="P9" s="21"/>
      <c r="Q9" s="22" t="s">
        <v>38</v>
      </c>
      <c r="R9" s="26" t="s">
        <v>39</v>
      </c>
      <c r="S9" s="27"/>
      <c r="T9" s="24"/>
      <c r="U9" s="79"/>
    </row>
    <row r="10" spans="1:21">
      <c r="A10" s="59"/>
      <c r="B10" s="130" t="s">
        <v>240</v>
      </c>
      <c r="C10" s="19"/>
      <c r="D10" s="20"/>
      <c r="E10" s="21"/>
      <c r="F10" s="21"/>
      <c r="G10" s="21"/>
      <c r="H10" s="21"/>
      <c r="I10" s="21"/>
      <c r="J10" s="21" t="s">
        <v>40</v>
      </c>
      <c r="K10" s="21" t="s">
        <v>41</v>
      </c>
      <c r="L10" s="21" t="s">
        <v>42</v>
      </c>
      <c r="M10" s="21" t="s">
        <v>43</v>
      </c>
      <c r="N10" s="22" t="s">
        <v>44</v>
      </c>
      <c r="O10" s="21" t="s">
        <v>45</v>
      </c>
      <c r="P10" s="21" t="s">
        <v>46</v>
      </c>
      <c r="Q10" s="22"/>
      <c r="R10" s="28" t="s">
        <v>47</v>
      </c>
      <c r="S10" s="29"/>
      <c r="T10" s="24"/>
      <c r="U10" s="79"/>
    </row>
    <row r="11" spans="1:21" ht="15" customHeight="1">
      <c r="A11" s="59"/>
      <c r="B11" s="130"/>
      <c r="C11" s="19" t="s">
        <v>2</v>
      </c>
      <c r="D11" s="20"/>
      <c r="E11" s="21"/>
      <c r="F11" s="21" t="s">
        <v>2</v>
      </c>
      <c r="G11" s="21"/>
      <c r="H11" s="21" t="s">
        <v>48</v>
      </c>
      <c r="I11" s="21" t="s">
        <v>1</v>
      </c>
      <c r="J11" s="21"/>
      <c r="K11" s="21" t="s">
        <v>48</v>
      </c>
      <c r="L11" s="21" t="s">
        <v>49</v>
      </c>
      <c r="M11" s="21" t="s">
        <v>50</v>
      </c>
      <c r="N11" s="22" t="s">
        <v>48</v>
      </c>
      <c r="O11" s="21" t="s">
        <v>51</v>
      </c>
      <c r="P11" s="21" t="s">
        <v>48</v>
      </c>
      <c r="Q11" s="22"/>
      <c r="R11" s="26" t="s">
        <v>52</v>
      </c>
      <c r="S11" s="27"/>
      <c r="T11" s="24"/>
      <c r="U11" s="79"/>
    </row>
    <row r="12" spans="1:21">
      <c r="A12" s="131" t="s">
        <v>192</v>
      </c>
      <c r="B12" s="60"/>
      <c r="C12" s="19"/>
      <c r="D12" s="20"/>
      <c r="E12" s="21"/>
      <c r="F12" s="21"/>
      <c r="G12" s="21"/>
      <c r="H12" s="21"/>
      <c r="I12" s="21"/>
      <c r="J12" s="21" t="s">
        <v>53</v>
      </c>
      <c r="K12" s="21"/>
      <c r="L12" s="21"/>
      <c r="M12" s="21"/>
      <c r="N12" s="22"/>
      <c r="O12" s="21" t="s">
        <v>54</v>
      </c>
      <c r="P12" s="21" t="s">
        <v>54</v>
      </c>
      <c r="Q12" s="22"/>
      <c r="R12" s="26" t="s">
        <v>55</v>
      </c>
      <c r="S12" s="27"/>
      <c r="T12" s="24"/>
      <c r="U12" s="79"/>
    </row>
    <row r="13" spans="1:21">
      <c r="A13" s="131"/>
      <c r="B13" s="99"/>
      <c r="C13" s="1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1"/>
      <c r="P13" s="21"/>
      <c r="Q13" s="22"/>
      <c r="R13" s="26" t="s">
        <v>56</v>
      </c>
      <c r="S13" s="27"/>
      <c r="T13" s="24"/>
      <c r="U13" s="79"/>
    </row>
    <row r="14" spans="1:21">
      <c r="A14" s="65" t="s">
        <v>223</v>
      </c>
      <c r="B14" s="44" t="s">
        <v>241</v>
      </c>
      <c r="C14" s="19">
        <f>SUM(C15:C19)+C21</f>
        <v>708674</v>
      </c>
      <c r="D14" s="20">
        <v>0.58799999999999997</v>
      </c>
      <c r="E14" s="21">
        <v>0.98</v>
      </c>
      <c r="F14" s="19">
        <f>SUM(F15:F19)+F21</f>
        <v>444606.2</v>
      </c>
      <c r="G14" s="19">
        <v>400</v>
      </c>
      <c r="H14" s="22">
        <f>F14/(E14*G14*SQRT(3))</f>
        <v>654.83038074840977</v>
      </c>
      <c r="I14" s="30" t="s">
        <v>187</v>
      </c>
      <c r="J14" s="31" t="s">
        <v>57</v>
      </c>
      <c r="K14" s="21">
        <v>932</v>
      </c>
      <c r="L14" s="22">
        <v>0.8</v>
      </c>
      <c r="M14" s="21">
        <v>1.08</v>
      </c>
      <c r="N14" s="22">
        <f t="shared" ref="N14:N19" si="0">PRODUCT(K14:M14)</f>
        <v>805.24800000000005</v>
      </c>
      <c r="O14" s="21">
        <v>1.25</v>
      </c>
      <c r="P14" s="21">
        <v>720</v>
      </c>
      <c r="Q14" s="22">
        <f t="shared" ref="Q14:Q29" si="1">1.45*N14/O14</f>
        <v>934.08767999999998</v>
      </c>
      <c r="R14" s="26" t="str">
        <f t="shared" ref="R14:R29" si="2">IF(H14&lt;=P14,IF(P14&lt;=N14,IF(P14&lt;=Q14,"zadovoljava","nezadovoljava")))</f>
        <v>zadovoljava</v>
      </c>
      <c r="S14" s="27"/>
      <c r="T14" s="24"/>
      <c r="U14" s="79"/>
    </row>
    <row r="15" spans="1:21" ht="15">
      <c r="A15" s="65" t="s">
        <v>229</v>
      </c>
      <c r="B15" s="44" t="s">
        <v>242</v>
      </c>
      <c r="C15" s="19">
        <v>29242</v>
      </c>
      <c r="D15" s="20">
        <v>0.7</v>
      </c>
      <c r="E15" s="21">
        <v>0.98</v>
      </c>
      <c r="F15" s="19">
        <f>C15*D15</f>
        <v>20469.399999999998</v>
      </c>
      <c r="G15" s="19">
        <v>400</v>
      </c>
      <c r="H15" s="22">
        <f>F15/(E15*G15*SQRT(3))</f>
        <v>30.147993877933992</v>
      </c>
      <c r="I15" s="30" t="s">
        <v>231</v>
      </c>
      <c r="J15" s="31" t="s">
        <v>58</v>
      </c>
      <c r="K15" s="21">
        <v>87</v>
      </c>
      <c r="L15" s="22">
        <v>0.8</v>
      </c>
      <c r="M15" s="21">
        <v>1.08</v>
      </c>
      <c r="N15" s="22">
        <f t="shared" si="0"/>
        <v>75.168000000000021</v>
      </c>
      <c r="O15" s="21">
        <v>1.25</v>
      </c>
      <c r="P15" s="21">
        <v>40</v>
      </c>
      <c r="Q15" s="22">
        <f>1.45*N15/O15</f>
        <v>87.194880000000026</v>
      </c>
      <c r="R15" s="26" t="str">
        <f>IF(H15&lt;=P15,IF(P15&lt;=N15,IF(P15&lt;=Q15,"zadovoljava","nezadovoljava")))</f>
        <v>zadovoljava</v>
      </c>
      <c r="S15" s="97" t="s">
        <v>128</v>
      </c>
      <c r="T15" s="32" t="s">
        <v>129</v>
      </c>
      <c r="U15" s="80" t="s">
        <v>130</v>
      </c>
    </row>
    <row r="16" spans="1:21" ht="15">
      <c r="A16" s="65" t="s">
        <v>224</v>
      </c>
      <c r="B16" s="44" t="s">
        <v>243</v>
      </c>
      <c r="C16" s="19">
        <v>16150</v>
      </c>
      <c r="D16" s="20">
        <v>0.4</v>
      </c>
      <c r="E16" s="21">
        <v>0.98</v>
      </c>
      <c r="F16" s="19">
        <f>C16*D16</f>
        <v>6460</v>
      </c>
      <c r="G16" s="19">
        <v>400</v>
      </c>
      <c r="H16" s="22">
        <f>F16/(E16*400*SQRT(3))</f>
        <v>9.5144967830739358</v>
      </c>
      <c r="I16" s="30" t="s">
        <v>180</v>
      </c>
      <c r="J16" s="31" t="s">
        <v>58</v>
      </c>
      <c r="K16" s="21">
        <v>87</v>
      </c>
      <c r="L16" s="22">
        <v>0.8</v>
      </c>
      <c r="M16" s="21">
        <v>1.08</v>
      </c>
      <c r="N16" s="22">
        <f t="shared" si="0"/>
        <v>75.168000000000021</v>
      </c>
      <c r="O16" s="21">
        <v>1.25</v>
      </c>
      <c r="P16" s="21">
        <v>32</v>
      </c>
      <c r="Q16" s="22">
        <f>1.45*N16/O16</f>
        <v>87.194880000000026</v>
      </c>
      <c r="R16" s="26" t="str">
        <f>IF(H16&lt;=P16,IF(P16&lt;=N16,IF(P16&lt;=Q16,"zadovoljava","nezadovoljava")))</f>
        <v>zadovoljava</v>
      </c>
      <c r="S16" s="97" t="s">
        <v>134</v>
      </c>
      <c r="T16" s="32" t="s">
        <v>135</v>
      </c>
      <c r="U16" s="80" t="s">
        <v>136</v>
      </c>
    </row>
    <row r="17" spans="1:21" ht="15">
      <c r="A17" s="65" t="s">
        <v>225</v>
      </c>
      <c r="B17" s="44" t="s">
        <v>244</v>
      </c>
      <c r="C17" s="19">
        <v>17150</v>
      </c>
      <c r="D17" s="20">
        <v>0.4</v>
      </c>
      <c r="E17" s="21">
        <v>0.98</v>
      </c>
      <c r="F17" s="19">
        <f>C17*D17</f>
        <v>6860</v>
      </c>
      <c r="G17" s="19">
        <v>400</v>
      </c>
      <c r="H17" s="22">
        <f>F17/(E17*400*SQRT(3))</f>
        <v>10.103629710818451</v>
      </c>
      <c r="I17" s="30" t="s">
        <v>90</v>
      </c>
      <c r="J17" s="31" t="s">
        <v>58</v>
      </c>
      <c r="K17" s="21">
        <v>92</v>
      </c>
      <c r="L17" s="22">
        <v>0.8</v>
      </c>
      <c r="M17" s="21">
        <v>1.08</v>
      </c>
      <c r="N17" s="22">
        <f t="shared" si="0"/>
        <v>79.488000000000014</v>
      </c>
      <c r="O17" s="21">
        <v>1.25</v>
      </c>
      <c r="P17" s="21">
        <v>40</v>
      </c>
      <c r="Q17" s="22">
        <f>1.45*N17/O17</f>
        <v>92.206080000000014</v>
      </c>
      <c r="R17" s="26" t="str">
        <f>IF(H17&lt;=P17,IF(P17&lt;=N17,IF(P17&lt;=Q17,"zadovoljava","nezadovoljava")))</f>
        <v>zadovoljava</v>
      </c>
      <c r="S17" s="97" t="s">
        <v>137</v>
      </c>
      <c r="T17" s="32" t="s">
        <v>138</v>
      </c>
      <c r="U17" s="80" t="s">
        <v>139</v>
      </c>
    </row>
    <row r="18" spans="1:21" ht="15">
      <c r="A18" s="65" t="s">
        <v>226</v>
      </c>
      <c r="B18" s="44" t="s">
        <v>245</v>
      </c>
      <c r="C18" s="19">
        <v>16312</v>
      </c>
      <c r="D18" s="20">
        <v>0.4</v>
      </c>
      <c r="E18" s="21">
        <v>0.98</v>
      </c>
      <c r="F18" s="19">
        <f>C18*D18</f>
        <v>6524.8</v>
      </c>
      <c r="G18" s="19">
        <v>401</v>
      </c>
      <c r="H18" s="22">
        <f>F18/(E18*400*SQRT(3))</f>
        <v>9.6099363173685468</v>
      </c>
      <c r="I18" s="30" t="s">
        <v>85</v>
      </c>
      <c r="J18" s="31" t="s">
        <v>58</v>
      </c>
      <c r="K18" s="21">
        <v>115</v>
      </c>
      <c r="L18" s="22">
        <v>0.8</v>
      </c>
      <c r="M18" s="21">
        <v>1.08</v>
      </c>
      <c r="N18" s="22">
        <f t="shared" si="0"/>
        <v>99.360000000000014</v>
      </c>
      <c r="O18" s="21">
        <v>1.25</v>
      </c>
      <c r="P18" s="21">
        <v>40</v>
      </c>
      <c r="Q18" s="22">
        <f>1.45*N18/O18</f>
        <v>115.2576</v>
      </c>
      <c r="R18" s="26" t="str">
        <f>IF(H18&lt;=P18,IF(P18&lt;=N18,IF(P18&lt;=Q18,"zadovoljava","nezadovoljava")))</f>
        <v>zadovoljava</v>
      </c>
      <c r="S18" s="97" t="s">
        <v>86</v>
      </c>
      <c r="T18" s="32" t="s">
        <v>140</v>
      </c>
      <c r="U18" s="80" t="s">
        <v>141</v>
      </c>
    </row>
    <row r="19" spans="1:21">
      <c r="A19" s="65"/>
      <c r="B19" s="44" t="s">
        <v>246</v>
      </c>
      <c r="C19" s="66">
        <v>132000</v>
      </c>
      <c r="D19" s="20">
        <v>0.8</v>
      </c>
      <c r="E19" s="21">
        <v>0.98</v>
      </c>
      <c r="F19" s="19">
        <f>C19*D19</f>
        <v>105600</v>
      </c>
      <c r="G19" s="19">
        <v>401</v>
      </c>
      <c r="H19" s="22">
        <f>F19/(E19*400*SQRT(3))</f>
        <v>155.53109292455227</v>
      </c>
      <c r="I19" s="30" t="s">
        <v>236</v>
      </c>
      <c r="J19" s="31" t="s">
        <v>58</v>
      </c>
      <c r="K19" s="21">
        <v>335</v>
      </c>
      <c r="L19" s="22">
        <v>0.8</v>
      </c>
      <c r="M19" s="21">
        <v>1.08</v>
      </c>
      <c r="N19" s="22">
        <f t="shared" si="0"/>
        <v>289.44</v>
      </c>
      <c r="O19" s="21">
        <v>1.25</v>
      </c>
      <c r="P19" s="21">
        <v>250</v>
      </c>
      <c r="Q19" s="22">
        <f>1.45*N19/O19</f>
        <v>335.75040000000001</v>
      </c>
      <c r="R19" s="26" t="str">
        <f>IF(H19&lt;=P19,IF(P19&lt;=N19,IF(P19&lt;=Q19,"zadovoljava","nezadovoljava")))</f>
        <v>zadovoljava</v>
      </c>
      <c r="S19" s="1"/>
      <c r="U19" s="81"/>
    </row>
    <row r="20" spans="1:21" ht="15">
      <c r="A20" s="65"/>
      <c r="B20" s="44"/>
      <c r="C20" s="19"/>
      <c r="D20" s="20"/>
      <c r="E20" s="21"/>
      <c r="F20" s="19"/>
      <c r="G20" s="19"/>
      <c r="H20" s="22"/>
      <c r="I20" s="30"/>
      <c r="J20" s="31"/>
      <c r="K20" s="21"/>
      <c r="L20" s="22"/>
      <c r="M20" s="21"/>
      <c r="N20" s="22"/>
      <c r="O20" s="21"/>
      <c r="P20" s="21"/>
      <c r="Q20" s="22"/>
      <c r="R20" s="26"/>
      <c r="S20" s="82"/>
      <c r="T20" s="32"/>
      <c r="U20" s="80"/>
    </row>
    <row r="21" spans="1:21">
      <c r="A21" s="101"/>
      <c r="B21" s="105" t="s">
        <v>247</v>
      </c>
      <c r="C21" s="106">
        <f>SUM(C23:C32)</f>
        <v>497820</v>
      </c>
      <c r="D21" s="107">
        <v>0.6</v>
      </c>
      <c r="E21" s="102">
        <v>0.98</v>
      </c>
      <c r="F21" s="106">
        <f>C21*D21</f>
        <v>298692</v>
      </c>
      <c r="G21" s="106">
        <v>400</v>
      </c>
      <c r="H21" s="108">
        <f>F21/(E21*400*SQRT(3))</f>
        <v>439.92323113466256</v>
      </c>
      <c r="I21" s="109" t="s">
        <v>292</v>
      </c>
      <c r="J21" s="102" t="s">
        <v>57</v>
      </c>
      <c r="K21" s="102">
        <v>932</v>
      </c>
      <c r="L21" s="108">
        <v>0.8</v>
      </c>
      <c r="M21" s="102">
        <v>1.08</v>
      </c>
      <c r="N21" s="108">
        <f>PRODUCT(K21:M21)</f>
        <v>805.24800000000005</v>
      </c>
      <c r="O21" s="102">
        <v>1.25</v>
      </c>
      <c r="P21" s="102">
        <v>640</v>
      </c>
      <c r="Q21" s="108">
        <f>1.45*N21/O21</f>
        <v>934.08767999999998</v>
      </c>
      <c r="R21" s="112" t="str">
        <f>IF(H21&lt;=P21,IF(P21&lt;=N21,IF(P21&lt;=Q21,"zadovoljava","nezadovoljava")))</f>
        <v>zadovoljava</v>
      </c>
      <c r="S21" s="111" t="s">
        <v>297</v>
      </c>
      <c r="T21" s="24"/>
      <c r="U21" s="79"/>
    </row>
    <row r="22" spans="1:21">
      <c r="A22" s="101" t="s">
        <v>228</v>
      </c>
      <c r="B22" s="105" t="s">
        <v>220</v>
      </c>
      <c r="C22" s="106">
        <f>SUM(C23:C32)</f>
        <v>497820</v>
      </c>
      <c r="D22" s="107">
        <v>0.6</v>
      </c>
      <c r="E22" s="102">
        <v>0.98</v>
      </c>
      <c r="F22" s="106">
        <f>C22*D22</f>
        <v>298692</v>
      </c>
      <c r="G22" s="106">
        <v>400</v>
      </c>
      <c r="H22" s="108">
        <f>F22/(E22*400*SQRT(3))</f>
        <v>439.92323113466256</v>
      </c>
      <c r="I22" s="109" t="s">
        <v>293</v>
      </c>
      <c r="J22" s="102" t="s">
        <v>57</v>
      </c>
      <c r="K22" s="102">
        <v>932</v>
      </c>
      <c r="L22" s="108">
        <v>0.8</v>
      </c>
      <c r="M22" s="102">
        <v>1.08</v>
      </c>
      <c r="N22" s="108">
        <f>PRODUCT(K22:M22)</f>
        <v>805.24800000000005</v>
      </c>
      <c r="O22" s="102">
        <v>1.25</v>
      </c>
      <c r="P22" s="102">
        <v>800</v>
      </c>
      <c r="Q22" s="108">
        <f>1.45*N22/O22</f>
        <v>934.08767999999998</v>
      </c>
      <c r="R22" s="112" t="str">
        <f>IF(H22&lt;=P22,IF(P22&lt;=N22,IF(P22&lt;=Q22,"zadovoljava","nezadovoljava")))</f>
        <v>zadovoljava</v>
      </c>
      <c r="S22" s="111"/>
      <c r="T22" s="24"/>
      <c r="U22" s="79"/>
    </row>
    <row r="23" spans="1:21" ht="27">
      <c r="A23" s="65" t="s">
        <v>194</v>
      </c>
      <c r="B23" s="44" t="s">
        <v>295</v>
      </c>
      <c r="C23" s="19">
        <v>256950</v>
      </c>
      <c r="D23" s="20">
        <v>0.7</v>
      </c>
      <c r="E23" s="21">
        <v>0.98</v>
      </c>
      <c r="F23" s="19">
        <f t="shared" ref="F23:F30" si="3">C23*D23</f>
        <v>179865</v>
      </c>
      <c r="G23" s="19">
        <v>400</v>
      </c>
      <c r="H23" s="22">
        <f>F23/(E23*G23*SQRT(3))</f>
        <v>264.91098512191849</v>
      </c>
      <c r="I23" s="30" t="s">
        <v>234</v>
      </c>
      <c r="J23" s="31" t="s">
        <v>57</v>
      </c>
      <c r="K23" s="21">
        <v>469</v>
      </c>
      <c r="L23" s="22">
        <v>0.8</v>
      </c>
      <c r="M23" s="21">
        <v>1.08</v>
      </c>
      <c r="N23" s="22">
        <f>PRODUCT(K23:M23)</f>
        <v>405.21600000000007</v>
      </c>
      <c r="O23" s="21">
        <v>1.25</v>
      </c>
      <c r="P23" s="21">
        <v>320</v>
      </c>
      <c r="Q23" s="22">
        <f t="shared" si="1"/>
        <v>470.05056000000002</v>
      </c>
      <c r="R23" s="26" t="str">
        <f t="shared" si="2"/>
        <v>zadovoljava</v>
      </c>
      <c r="T23" s="24"/>
      <c r="U23" s="79"/>
    </row>
    <row r="24" spans="1:21" ht="27">
      <c r="A24" s="65" t="s">
        <v>195</v>
      </c>
      <c r="B24" s="44" t="s">
        <v>248</v>
      </c>
      <c r="C24" s="19">
        <v>80000</v>
      </c>
      <c r="D24" s="20">
        <v>0.8</v>
      </c>
      <c r="E24" s="21">
        <v>0.98</v>
      </c>
      <c r="F24" s="19">
        <f t="shared" si="3"/>
        <v>64000</v>
      </c>
      <c r="G24" s="19">
        <v>400</v>
      </c>
      <c r="H24" s="22">
        <f>F24/(E24*G24*SQRT(3))</f>
        <v>94.261268439122588</v>
      </c>
      <c r="I24" s="30" t="s">
        <v>59</v>
      </c>
      <c r="J24" s="31" t="s">
        <v>57</v>
      </c>
      <c r="K24" s="21">
        <v>411</v>
      </c>
      <c r="L24" s="22">
        <v>0.8</v>
      </c>
      <c r="M24" s="21">
        <v>1.08</v>
      </c>
      <c r="N24" s="22">
        <f t="shared" ref="N24:N29" si="4">PRODUCT(K24:M24)</f>
        <v>355.10400000000004</v>
      </c>
      <c r="O24" s="21">
        <v>1.25</v>
      </c>
      <c r="P24" s="21">
        <v>160</v>
      </c>
      <c r="Q24" s="22">
        <f t="shared" si="1"/>
        <v>411.92063999999999</v>
      </c>
      <c r="R24" s="26" t="str">
        <f t="shared" si="2"/>
        <v>zadovoljava</v>
      </c>
      <c r="T24" s="24"/>
      <c r="U24" s="79"/>
    </row>
    <row r="25" spans="1:21" ht="27">
      <c r="A25" s="65" t="s">
        <v>196</v>
      </c>
      <c r="B25" s="44" t="s">
        <v>249</v>
      </c>
      <c r="C25" s="19">
        <v>7500</v>
      </c>
      <c r="D25" s="20">
        <v>1</v>
      </c>
      <c r="E25" s="21">
        <v>0.98</v>
      </c>
      <c r="F25" s="19">
        <f t="shared" si="3"/>
        <v>7500</v>
      </c>
      <c r="G25" s="19">
        <v>400</v>
      </c>
      <c r="H25" s="22">
        <f>F25/(E25*400*SQRT(3))</f>
        <v>11.046242395209678</v>
      </c>
      <c r="I25" s="30" t="s">
        <v>94</v>
      </c>
      <c r="J25" s="31" t="s">
        <v>58</v>
      </c>
      <c r="K25" s="21">
        <v>92</v>
      </c>
      <c r="L25" s="22">
        <v>0.8</v>
      </c>
      <c r="M25" s="21">
        <v>1.08</v>
      </c>
      <c r="N25" s="22">
        <f t="shared" si="4"/>
        <v>79.488000000000014</v>
      </c>
      <c r="O25" s="21">
        <v>1.25</v>
      </c>
      <c r="P25" s="21">
        <v>60</v>
      </c>
      <c r="Q25" s="22">
        <f t="shared" si="1"/>
        <v>92.206080000000014</v>
      </c>
      <c r="R25" s="26" t="str">
        <f t="shared" si="2"/>
        <v>zadovoljava</v>
      </c>
      <c r="S25" s="97" t="s">
        <v>107</v>
      </c>
      <c r="T25" s="32" t="s">
        <v>108</v>
      </c>
      <c r="U25" s="80" t="s">
        <v>124</v>
      </c>
    </row>
    <row r="26" spans="1:21" ht="27">
      <c r="A26" s="65" t="s">
        <v>197</v>
      </c>
      <c r="B26" s="44" t="s">
        <v>250</v>
      </c>
      <c r="C26" s="19">
        <v>21800</v>
      </c>
      <c r="D26" s="20">
        <v>0.6</v>
      </c>
      <c r="E26" s="21">
        <v>0.8</v>
      </c>
      <c r="F26" s="19">
        <f t="shared" si="3"/>
        <v>13080</v>
      </c>
      <c r="G26" s="19">
        <v>400</v>
      </c>
      <c r="H26" s="22">
        <f>F26/(E26*400*SQRT(3))</f>
        <v>23.599192253125956</v>
      </c>
      <c r="I26" s="30" t="s">
        <v>60</v>
      </c>
      <c r="J26" s="31" t="s">
        <v>58</v>
      </c>
      <c r="K26" s="21">
        <v>150</v>
      </c>
      <c r="L26" s="22">
        <v>0.8</v>
      </c>
      <c r="M26" s="21">
        <v>1.08</v>
      </c>
      <c r="N26" s="22">
        <f t="shared" si="4"/>
        <v>129.60000000000002</v>
      </c>
      <c r="O26" s="21">
        <v>1.25</v>
      </c>
      <c r="P26" s="21">
        <v>80</v>
      </c>
      <c r="Q26" s="22">
        <f t="shared" si="1"/>
        <v>150.33600000000001</v>
      </c>
      <c r="R26" s="26" t="str">
        <f t="shared" si="2"/>
        <v>zadovoljava</v>
      </c>
      <c r="T26" s="24"/>
      <c r="U26" s="79"/>
    </row>
    <row r="27" spans="1:21" ht="27">
      <c r="A27" s="65" t="s">
        <v>198</v>
      </c>
      <c r="B27" s="44" t="s">
        <v>250</v>
      </c>
      <c r="C27" s="19">
        <v>21800</v>
      </c>
      <c r="D27" s="20">
        <v>0.6</v>
      </c>
      <c r="E27" s="21">
        <v>0.8</v>
      </c>
      <c r="F27" s="19">
        <f t="shared" si="3"/>
        <v>13080</v>
      </c>
      <c r="G27" s="19">
        <v>400</v>
      </c>
      <c r="H27" s="22">
        <f>F27/(E27*400*SQRT(3))</f>
        <v>23.599192253125956</v>
      </c>
      <c r="I27" s="30" t="s">
        <v>60</v>
      </c>
      <c r="J27" s="31" t="s">
        <v>58</v>
      </c>
      <c r="K27" s="21">
        <v>150</v>
      </c>
      <c r="L27" s="22">
        <v>0.8</v>
      </c>
      <c r="M27" s="21">
        <v>1.08</v>
      </c>
      <c r="N27" s="22">
        <f t="shared" si="4"/>
        <v>129.60000000000002</v>
      </c>
      <c r="O27" s="21">
        <v>1.25</v>
      </c>
      <c r="P27" s="21">
        <v>80</v>
      </c>
      <c r="Q27" s="22">
        <f t="shared" si="1"/>
        <v>150.33600000000001</v>
      </c>
      <c r="R27" s="26" t="str">
        <f t="shared" si="2"/>
        <v>zadovoljava</v>
      </c>
      <c r="S27" s="82"/>
      <c r="T27" s="32"/>
      <c r="U27" s="80"/>
    </row>
    <row r="28" spans="1:21" ht="27">
      <c r="A28" s="65" t="s">
        <v>199</v>
      </c>
      <c r="B28" s="44" t="s">
        <v>251</v>
      </c>
      <c r="C28" s="19">
        <v>19000</v>
      </c>
      <c r="D28" s="20">
        <v>0.1</v>
      </c>
      <c r="E28" s="21">
        <v>0.98</v>
      </c>
      <c r="F28" s="19">
        <f t="shared" si="3"/>
        <v>1900</v>
      </c>
      <c r="G28" s="19">
        <v>400</v>
      </c>
      <c r="H28" s="22">
        <f>F28/(E28*400*SQRT(3))</f>
        <v>2.7983814067864516</v>
      </c>
      <c r="I28" s="30" t="s">
        <v>177</v>
      </c>
      <c r="J28" s="31" t="s">
        <v>58</v>
      </c>
      <c r="K28" s="21">
        <v>92</v>
      </c>
      <c r="L28" s="22">
        <v>0.8</v>
      </c>
      <c r="M28" s="21">
        <v>1.08</v>
      </c>
      <c r="N28" s="22">
        <f t="shared" si="4"/>
        <v>79.488000000000014</v>
      </c>
      <c r="O28" s="21">
        <v>1.25</v>
      </c>
      <c r="P28" s="21">
        <v>63</v>
      </c>
      <c r="Q28" s="22">
        <f t="shared" si="1"/>
        <v>92.206080000000014</v>
      </c>
      <c r="R28" s="26" t="str">
        <f t="shared" si="2"/>
        <v>zadovoljava</v>
      </c>
      <c r="S28" s="82" t="s">
        <v>120</v>
      </c>
      <c r="T28" s="32" t="s">
        <v>121</v>
      </c>
      <c r="U28" s="80" t="s">
        <v>122</v>
      </c>
    </row>
    <row r="29" spans="1:21" ht="27">
      <c r="A29" s="65" t="s">
        <v>200</v>
      </c>
      <c r="B29" s="44" t="s">
        <v>252</v>
      </c>
      <c r="C29" s="19">
        <v>15000</v>
      </c>
      <c r="D29" s="20">
        <v>0.5</v>
      </c>
      <c r="E29" s="21">
        <v>0.98</v>
      </c>
      <c r="F29" s="19">
        <f t="shared" si="3"/>
        <v>7500</v>
      </c>
      <c r="G29" s="19">
        <v>400</v>
      </c>
      <c r="H29" s="22">
        <f>F29/(E29*400*SQRT(3))</f>
        <v>11.046242395209678</v>
      </c>
      <c r="I29" s="30" t="s">
        <v>190</v>
      </c>
      <c r="J29" s="31" t="s">
        <v>58</v>
      </c>
      <c r="K29" s="21">
        <v>92</v>
      </c>
      <c r="L29" s="22">
        <v>0.8</v>
      </c>
      <c r="M29" s="21">
        <v>1.08</v>
      </c>
      <c r="N29" s="22">
        <f t="shared" si="4"/>
        <v>79.488000000000014</v>
      </c>
      <c r="O29" s="21">
        <v>1.25</v>
      </c>
      <c r="P29" s="21">
        <v>63</v>
      </c>
      <c r="Q29" s="22">
        <f t="shared" si="1"/>
        <v>92.206080000000014</v>
      </c>
      <c r="R29" s="26" t="str">
        <f t="shared" si="2"/>
        <v>zadovoljava</v>
      </c>
      <c r="S29" s="97" t="s">
        <v>105</v>
      </c>
      <c r="T29" s="32" t="s">
        <v>106</v>
      </c>
      <c r="U29" s="80" t="s">
        <v>123</v>
      </c>
    </row>
    <row r="30" spans="1:21" ht="27">
      <c r="A30" s="65" t="s">
        <v>201</v>
      </c>
      <c r="B30" s="44" t="s">
        <v>253</v>
      </c>
      <c r="C30" s="19">
        <v>21000</v>
      </c>
      <c r="D30" s="20">
        <v>0.41</v>
      </c>
      <c r="E30" s="21">
        <v>0.98</v>
      </c>
      <c r="F30" s="19">
        <f t="shared" si="3"/>
        <v>8610</v>
      </c>
      <c r="G30" s="19">
        <v>400</v>
      </c>
      <c r="H30" s="22">
        <f>F30/(E30*G30*SQRT(3))</f>
        <v>12.68108626970071</v>
      </c>
      <c r="I30" s="30" t="s">
        <v>79</v>
      </c>
      <c r="J30" s="31" t="s">
        <v>57</v>
      </c>
      <c r="K30" s="21">
        <v>92</v>
      </c>
      <c r="L30" s="22">
        <v>0.8</v>
      </c>
      <c r="M30" s="21">
        <v>1.08</v>
      </c>
      <c r="N30" s="22">
        <f>PRODUCT(K30:M30)</f>
        <v>79.488000000000014</v>
      </c>
      <c r="O30" s="21">
        <v>1.25</v>
      </c>
      <c r="P30" s="21">
        <v>60</v>
      </c>
      <c r="Q30" s="22">
        <f>1.45*N30/O30</f>
        <v>92.206080000000014</v>
      </c>
      <c r="R30" s="26" t="str">
        <f>IF(H30&lt;=P30,IF(P30&lt;=N30,IF(P30&lt;=Q30,"zadovoljava","nezadovoljava")))</f>
        <v>zadovoljava</v>
      </c>
      <c r="S30" s="41" t="s">
        <v>148</v>
      </c>
      <c r="T30" s="32" t="s">
        <v>149</v>
      </c>
      <c r="U30" s="80" t="s">
        <v>150</v>
      </c>
    </row>
    <row r="31" spans="1:21" ht="27">
      <c r="A31" s="65" t="s">
        <v>202</v>
      </c>
      <c r="B31" s="44" t="s">
        <v>254</v>
      </c>
      <c r="C31" s="19">
        <v>6500</v>
      </c>
      <c r="D31" s="20">
        <v>0.7</v>
      </c>
      <c r="E31" s="21">
        <v>0.98</v>
      </c>
      <c r="F31" s="19">
        <f>C31*D31</f>
        <v>4550</v>
      </c>
      <c r="G31" s="19">
        <v>400</v>
      </c>
      <c r="H31" s="22">
        <f>F31/(E31*400*SQRT(3))</f>
        <v>6.7013870530938711</v>
      </c>
      <c r="I31" s="30" t="s">
        <v>188</v>
      </c>
      <c r="J31" s="31" t="s">
        <v>57</v>
      </c>
      <c r="K31" s="21">
        <v>92</v>
      </c>
      <c r="L31" s="22">
        <v>0.8</v>
      </c>
      <c r="M31" s="21">
        <v>1.08</v>
      </c>
      <c r="N31" s="22">
        <f>PRODUCT(K31:M31)</f>
        <v>79.488000000000014</v>
      </c>
      <c r="O31" s="21">
        <v>1.25</v>
      </c>
      <c r="P31" s="21">
        <v>25</v>
      </c>
      <c r="Q31" s="22">
        <f>1.45*N31/O31</f>
        <v>92.206080000000014</v>
      </c>
      <c r="R31" s="26" t="str">
        <f>IF(H31&lt;=P31,IF(P31&lt;=N31,IF(P31&lt;=Q31,"zadovoljava","nezadovoljava")))</f>
        <v>zadovoljava</v>
      </c>
      <c r="S31" s="97" t="s">
        <v>169</v>
      </c>
      <c r="T31" s="32" t="s">
        <v>170</v>
      </c>
      <c r="U31" s="80" t="s">
        <v>171</v>
      </c>
    </row>
    <row r="32" spans="1:21" ht="15.75" thickBot="1">
      <c r="A32" s="100" t="s">
        <v>203</v>
      </c>
      <c r="B32" s="67" t="s">
        <v>255</v>
      </c>
      <c r="C32" s="34">
        <v>48270</v>
      </c>
      <c r="D32" s="35">
        <v>0.7</v>
      </c>
      <c r="E32" s="36">
        <v>0.98</v>
      </c>
      <c r="F32" s="34">
        <f>C32*D32</f>
        <v>33789</v>
      </c>
      <c r="G32" s="34">
        <v>400</v>
      </c>
      <c r="H32" s="37">
        <f>F32/(E32*400*SQRT(3))</f>
        <v>49.765531238898639</v>
      </c>
      <c r="I32" s="38" t="s">
        <v>230</v>
      </c>
      <c r="J32" s="39" t="s">
        <v>57</v>
      </c>
      <c r="K32" s="36">
        <v>115</v>
      </c>
      <c r="L32" s="37">
        <v>0.8</v>
      </c>
      <c r="M32" s="36">
        <v>1.08</v>
      </c>
      <c r="N32" s="37">
        <f>PRODUCT(K32:M32)</f>
        <v>99.360000000000014</v>
      </c>
      <c r="O32" s="36">
        <v>1.25</v>
      </c>
      <c r="P32" s="36">
        <v>50</v>
      </c>
      <c r="Q32" s="37">
        <f>1.45*N32/O32</f>
        <v>115.2576</v>
      </c>
      <c r="R32" s="40" t="str">
        <f>IF(H32&lt;=P32,IF(P32&lt;=N32,IF(P32&lt;=Q32,"zadovoljava","nezadovoljava")))</f>
        <v>zadovoljava</v>
      </c>
      <c r="S32" s="98" t="s">
        <v>172</v>
      </c>
      <c r="T32" s="83" t="s">
        <v>173</v>
      </c>
      <c r="U32" s="84" t="s">
        <v>174</v>
      </c>
    </row>
    <row r="33" spans="2:19" ht="14.25" thickTop="1">
      <c r="B33" s="2"/>
      <c r="F33" s="3"/>
      <c r="G33" s="3"/>
      <c r="H33" s="5"/>
      <c r="I33" s="6"/>
      <c r="J33" s="7"/>
      <c r="L33" s="5"/>
      <c r="R33" s="2"/>
      <c r="S33" s="8"/>
    </row>
    <row r="34" spans="2:19">
      <c r="B34" s="2"/>
      <c r="F34" s="3"/>
      <c r="G34" s="3"/>
      <c r="H34" s="5"/>
      <c r="I34" s="6"/>
      <c r="J34" s="7"/>
      <c r="L34" s="5"/>
      <c r="R34" s="2"/>
      <c r="S34" s="8"/>
    </row>
    <row r="35" spans="2:19">
      <c r="B35" s="2"/>
      <c r="F35" s="3"/>
      <c r="G35" s="3"/>
      <c r="H35" s="5"/>
      <c r="I35" s="6"/>
      <c r="J35" s="7"/>
      <c r="L35" s="5"/>
      <c r="R35" s="2"/>
      <c r="S35" s="8"/>
    </row>
    <row r="36" spans="2:19">
      <c r="B36" s="2"/>
      <c r="F36" s="3"/>
      <c r="G36" s="3"/>
      <c r="H36" s="5"/>
      <c r="I36" s="6"/>
      <c r="J36" s="7"/>
      <c r="L36" s="5"/>
      <c r="R36" s="2"/>
      <c r="S36" s="8"/>
    </row>
    <row r="37" spans="2:19">
      <c r="B37" s="2"/>
      <c r="F37" s="3"/>
      <c r="G37" s="3"/>
      <c r="H37" s="5"/>
      <c r="I37" s="6"/>
      <c r="J37" s="7"/>
      <c r="L37" s="5"/>
      <c r="R37" s="2"/>
      <c r="S37" s="8"/>
    </row>
    <row r="38" spans="2:19">
      <c r="B38" s="2"/>
      <c r="F38" s="3"/>
      <c r="G38" s="3"/>
      <c r="H38" s="5"/>
      <c r="I38" s="6"/>
      <c r="J38" s="7"/>
      <c r="L38" s="5"/>
      <c r="R38" s="2"/>
      <c r="S38" s="8"/>
    </row>
    <row r="39" spans="2:19">
      <c r="B39" s="2"/>
      <c r="F39" s="3"/>
      <c r="G39" s="3"/>
      <c r="H39" s="5"/>
      <c r="I39" s="6"/>
      <c r="J39" s="7"/>
      <c r="L39" s="5"/>
      <c r="R39" s="2"/>
      <c r="S39" s="8"/>
    </row>
    <row r="40" spans="2:19">
      <c r="B40" s="2"/>
      <c r="F40" s="3"/>
      <c r="G40" s="3"/>
      <c r="H40" s="5"/>
      <c r="I40" s="6"/>
      <c r="J40" s="7"/>
      <c r="L40" s="5"/>
      <c r="R40" s="2"/>
      <c r="S40" s="8"/>
    </row>
    <row r="41" spans="2:19">
      <c r="B41" s="2"/>
      <c r="F41" s="3"/>
      <c r="G41" s="3"/>
      <c r="H41" s="5"/>
      <c r="I41" s="6"/>
      <c r="J41" s="7"/>
      <c r="L41" s="5"/>
      <c r="R41" s="2"/>
      <c r="S41" s="8"/>
    </row>
    <row r="42" spans="2:19">
      <c r="B42" s="2"/>
      <c r="F42" s="3"/>
      <c r="G42" s="3"/>
      <c r="H42" s="5"/>
      <c r="I42" s="6"/>
      <c r="J42" s="7"/>
      <c r="L42" s="5"/>
      <c r="R42" s="2"/>
      <c r="S42" s="8"/>
    </row>
    <row r="43" spans="2:19">
      <c r="B43" s="2"/>
      <c r="F43" s="3"/>
      <c r="G43" s="3"/>
      <c r="H43" s="5"/>
      <c r="I43" s="6"/>
      <c r="J43" s="7"/>
      <c r="L43" s="5"/>
      <c r="R43" s="2"/>
      <c r="S43" s="8"/>
    </row>
    <row r="44" spans="2:19">
      <c r="B44" s="2"/>
      <c r="F44" s="3"/>
      <c r="G44" s="3"/>
      <c r="H44" s="5"/>
      <c r="I44" s="6"/>
      <c r="J44" s="7"/>
      <c r="L44" s="5"/>
      <c r="R44" s="2"/>
      <c r="S44" s="8"/>
    </row>
    <row r="45" spans="2:19">
      <c r="B45" s="2"/>
      <c r="F45" s="3"/>
      <c r="G45" s="3"/>
      <c r="H45" s="5"/>
      <c r="I45" s="6"/>
      <c r="J45" s="7"/>
      <c r="L45" s="5"/>
      <c r="R45" s="2"/>
      <c r="S45" s="8"/>
    </row>
    <row r="46" spans="2:19">
      <c r="B46" s="2"/>
      <c r="F46" s="3"/>
      <c r="G46" s="3"/>
      <c r="H46" s="5"/>
      <c r="I46" s="6"/>
      <c r="J46" s="7"/>
      <c r="L46" s="5"/>
      <c r="R46" s="2"/>
      <c r="S46" s="8"/>
    </row>
    <row r="47" spans="2:19">
      <c r="B47" s="2"/>
      <c r="F47" s="3"/>
      <c r="G47" s="3"/>
      <c r="H47" s="5"/>
      <c r="I47" s="6"/>
      <c r="J47" s="7"/>
      <c r="L47" s="5"/>
      <c r="R47" s="2"/>
      <c r="S47" s="8"/>
    </row>
    <row r="48" spans="2:19">
      <c r="B48" s="2"/>
      <c r="F48" s="3"/>
      <c r="G48" s="3"/>
      <c r="H48" s="5"/>
      <c r="I48" s="6"/>
      <c r="J48" s="7"/>
      <c r="L48" s="5"/>
      <c r="R48" s="2"/>
      <c r="S48" s="8"/>
    </row>
    <row r="49" spans="2:19">
      <c r="B49" s="2"/>
      <c r="F49" s="3"/>
      <c r="G49" s="3"/>
      <c r="H49" s="5"/>
      <c r="I49" s="6"/>
      <c r="J49" s="7"/>
      <c r="L49" s="5"/>
      <c r="R49" s="2"/>
      <c r="S49" s="8"/>
    </row>
    <row r="50" spans="2:19">
      <c r="B50" s="2"/>
      <c r="F50" s="3"/>
      <c r="G50" s="3"/>
      <c r="H50" s="5"/>
      <c r="I50" s="6"/>
      <c r="J50" s="7"/>
      <c r="L50" s="5"/>
      <c r="R50" s="2"/>
      <c r="S50" s="8"/>
    </row>
    <row r="51" spans="2:19">
      <c r="B51" s="2"/>
      <c r="F51" s="3"/>
      <c r="G51" s="3"/>
      <c r="H51" s="5"/>
      <c r="I51" s="6"/>
      <c r="J51" s="7"/>
      <c r="L51" s="5"/>
      <c r="R51" s="2"/>
      <c r="S51" s="8"/>
    </row>
    <row r="52" spans="2:19">
      <c r="B52" s="2"/>
      <c r="F52" s="3"/>
      <c r="G52" s="3"/>
      <c r="H52" s="5"/>
      <c r="I52" s="6"/>
      <c r="J52" s="7"/>
      <c r="L52" s="5"/>
      <c r="R52" s="2"/>
      <c r="S52" s="8"/>
    </row>
    <row r="53" spans="2:19">
      <c r="B53" s="2"/>
      <c r="F53" s="3"/>
      <c r="G53" s="3"/>
      <c r="H53" s="5"/>
      <c r="I53" s="6"/>
      <c r="J53" s="7"/>
      <c r="L53" s="5"/>
      <c r="R53" s="2"/>
      <c r="S53" s="8"/>
    </row>
    <row r="54" spans="2:19">
      <c r="B54" s="2"/>
      <c r="F54" s="3"/>
      <c r="G54" s="3"/>
      <c r="H54" s="5"/>
      <c r="I54" s="6"/>
      <c r="J54" s="7"/>
      <c r="L54" s="5"/>
      <c r="R54" s="2"/>
      <c r="S54" s="8"/>
    </row>
    <row r="55" spans="2:19">
      <c r="B55" s="2"/>
      <c r="F55" s="3"/>
      <c r="G55" s="3"/>
      <c r="H55" s="5"/>
      <c r="I55" s="6"/>
      <c r="J55" s="7"/>
      <c r="L55" s="5"/>
      <c r="R55" s="2"/>
      <c r="S55" s="8"/>
    </row>
    <row r="56" spans="2:19">
      <c r="B56" s="2"/>
      <c r="F56" s="3"/>
      <c r="G56" s="3"/>
      <c r="H56" s="5"/>
      <c r="I56" s="6"/>
      <c r="J56" s="7"/>
      <c r="L56" s="5"/>
      <c r="R56" s="2"/>
      <c r="S56" s="8"/>
    </row>
    <row r="57" spans="2:19">
      <c r="B57" s="2"/>
      <c r="F57" s="3"/>
      <c r="G57" s="3"/>
      <c r="H57" s="5"/>
      <c r="I57" s="6"/>
      <c r="J57" s="7"/>
      <c r="L57" s="5"/>
      <c r="R57" s="2"/>
      <c r="S57" s="8"/>
    </row>
    <row r="58" spans="2:19">
      <c r="B58" s="2"/>
      <c r="F58" s="3"/>
      <c r="G58" s="3"/>
      <c r="H58" s="5"/>
      <c r="I58" s="6"/>
      <c r="J58" s="7"/>
      <c r="L58" s="5"/>
      <c r="R58" s="2"/>
      <c r="S58" s="8"/>
    </row>
    <row r="59" spans="2:19">
      <c r="B59" s="2"/>
      <c r="F59" s="3"/>
      <c r="G59" s="3"/>
      <c r="H59" s="5"/>
      <c r="I59" s="6"/>
      <c r="J59" s="7"/>
      <c r="L59" s="5"/>
      <c r="R59" s="2"/>
      <c r="S59" s="8"/>
    </row>
    <row r="60" spans="2:19">
      <c r="B60" s="2"/>
      <c r="F60" s="3"/>
      <c r="G60" s="3"/>
      <c r="H60" s="5"/>
      <c r="I60" s="6"/>
      <c r="J60" s="7"/>
      <c r="L60" s="5"/>
      <c r="R60" s="2"/>
      <c r="S60" s="8"/>
    </row>
    <row r="61" spans="2:19">
      <c r="R61" s="2"/>
      <c r="S61" s="8"/>
    </row>
    <row r="62" spans="2:19">
      <c r="R62" s="2"/>
      <c r="S62" s="8"/>
    </row>
    <row r="63" spans="2:19">
      <c r="R63" s="2"/>
      <c r="S63" s="8"/>
    </row>
  </sheetData>
  <mergeCells count="5">
    <mergeCell ref="C4:N4"/>
    <mergeCell ref="S4:U4"/>
    <mergeCell ref="C5:N5"/>
    <mergeCell ref="B10:B11"/>
    <mergeCell ref="A12:A13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95" firstPageNumber="41" orientation="landscape" useFirstPageNumber="1" verticalDpi="0" r:id="rId1"/>
  <headerFooter>
    <oddHeader>&amp;RStranica 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5C98-DAD2-4F20-BF72-452152D81EB5}">
  <dimension ref="A1:T66"/>
  <sheetViews>
    <sheetView zoomScale="115" zoomScaleNormal="115" workbookViewId="0">
      <selection activeCell="H17" sqref="H17"/>
    </sheetView>
  </sheetViews>
  <sheetFormatPr defaultRowHeight="13.5"/>
  <cols>
    <col min="1" max="1" width="29.85546875" style="42" customWidth="1"/>
    <col min="2" max="2" width="8" style="3" customWidth="1"/>
    <col min="3" max="3" width="7.5703125" style="4" customWidth="1"/>
    <col min="4" max="4" width="5.140625" style="2" customWidth="1"/>
    <col min="5" max="5" width="7.42578125" style="2" customWidth="1"/>
    <col min="6" max="6" width="4.140625" style="2" customWidth="1"/>
    <col min="7" max="7" width="7.5703125" style="2" customWidth="1"/>
    <col min="8" max="8" width="24.28515625" style="2" customWidth="1"/>
    <col min="9" max="9" width="4.7109375" style="2" customWidth="1"/>
    <col min="10" max="10" width="5.7109375" style="2" customWidth="1"/>
    <col min="11" max="11" width="6.85546875" style="2" customWidth="1"/>
    <col min="12" max="12" width="6" style="2" customWidth="1"/>
    <col min="13" max="13" width="7.28515625" style="5" customWidth="1"/>
    <col min="14" max="14" width="5.7109375" style="2" customWidth="1"/>
    <col min="15" max="15" width="6.5703125" style="2" customWidth="1"/>
    <col min="16" max="16" width="7.85546875" style="5" customWidth="1"/>
    <col min="17" max="17" width="10.7109375" style="7" customWidth="1"/>
    <col min="18" max="18" width="10.7109375" style="33" customWidth="1"/>
    <col min="19" max="19" width="15.5703125" style="1" bestFit="1" customWidth="1"/>
    <col min="20" max="20" width="9.5703125" style="1" bestFit="1" customWidth="1"/>
    <col min="21" max="255" width="9.140625" style="1"/>
    <col min="256" max="256" width="8.42578125" style="1" bestFit="1" customWidth="1"/>
    <col min="257" max="257" width="17.5703125" style="1" customWidth="1"/>
    <col min="258" max="258" width="8" style="1" bestFit="1" customWidth="1"/>
    <col min="259" max="259" width="6.85546875" style="1" customWidth="1"/>
    <col min="260" max="260" width="5.140625" style="1" customWidth="1"/>
    <col min="261" max="261" width="7.7109375" style="1" customWidth="1"/>
    <col min="262" max="262" width="6.5703125" style="1" customWidth="1"/>
    <col min="263" max="263" width="21.7109375" style="1" bestFit="1" customWidth="1"/>
    <col min="264" max="264" width="4.7109375" style="1" customWidth="1"/>
    <col min="265" max="265" width="5.28515625" style="1" customWidth="1"/>
    <col min="266" max="266" width="6.5703125" style="1" customWidth="1"/>
    <col min="267" max="267" width="6.7109375" style="1" customWidth="1"/>
    <col min="268" max="268" width="7.140625" style="1" customWidth="1"/>
    <col min="269" max="269" width="6" style="1" customWidth="1"/>
    <col min="270" max="270" width="6.5703125" style="1" customWidth="1"/>
    <col min="271" max="271" width="6.28515625" style="1" customWidth="1"/>
    <col min="272" max="272" width="10.7109375" style="1" customWidth="1"/>
    <col min="273" max="274" width="9.140625" style="1"/>
    <col min="275" max="275" width="19.7109375" style="1" bestFit="1" customWidth="1"/>
    <col min="276" max="511" width="9.140625" style="1"/>
    <col min="512" max="512" width="8.42578125" style="1" bestFit="1" customWidth="1"/>
    <col min="513" max="513" width="17.5703125" style="1" customWidth="1"/>
    <col min="514" max="514" width="8" style="1" bestFit="1" customWidth="1"/>
    <col min="515" max="515" width="6.85546875" style="1" customWidth="1"/>
    <col min="516" max="516" width="5.140625" style="1" customWidth="1"/>
    <col min="517" max="517" width="7.7109375" style="1" customWidth="1"/>
    <col min="518" max="518" width="6.5703125" style="1" customWidth="1"/>
    <col min="519" max="519" width="21.7109375" style="1" bestFit="1" customWidth="1"/>
    <col min="520" max="520" width="4.7109375" style="1" customWidth="1"/>
    <col min="521" max="521" width="5.28515625" style="1" customWidth="1"/>
    <col min="522" max="522" width="6.5703125" style="1" customWidth="1"/>
    <col min="523" max="523" width="6.7109375" style="1" customWidth="1"/>
    <col min="524" max="524" width="7.140625" style="1" customWidth="1"/>
    <col min="525" max="525" width="6" style="1" customWidth="1"/>
    <col min="526" max="526" width="6.5703125" style="1" customWidth="1"/>
    <col min="527" max="527" width="6.28515625" style="1" customWidth="1"/>
    <col min="528" max="528" width="10.7109375" style="1" customWidth="1"/>
    <col min="529" max="530" width="9.140625" style="1"/>
    <col min="531" max="531" width="19.7109375" style="1" bestFit="1" customWidth="1"/>
    <col min="532" max="767" width="9.140625" style="1"/>
    <col min="768" max="768" width="8.42578125" style="1" bestFit="1" customWidth="1"/>
    <col min="769" max="769" width="17.5703125" style="1" customWidth="1"/>
    <col min="770" max="770" width="8" style="1" bestFit="1" customWidth="1"/>
    <col min="771" max="771" width="6.85546875" style="1" customWidth="1"/>
    <col min="772" max="772" width="5.140625" style="1" customWidth="1"/>
    <col min="773" max="773" width="7.7109375" style="1" customWidth="1"/>
    <col min="774" max="774" width="6.5703125" style="1" customWidth="1"/>
    <col min="775" max="775" width="21.7109375" style="1" bestFit="1" customWidth="1"/>
    <col min="776" max="776" width="4.7109375" style="1" customWidth="1"/>
    <col min="777" max="777" width="5.28515625" style="1" customWidth="1"/>
    <col min="778" max="778" width="6.5703125" style="1" customWidth="1"/>
    <col min="779" max="779" width="6.7109375" style="1" customWidth="1"/>
    <col min="780" max="780" width="7.140625" style="1" customWidth="1"/>
    <col min="781" max="781" width="6" style="1" customWidth="1"/>
    <col min="782" max="782" width="6.5703125" style="1" customWidth="1"/>
    <col min="783" max="783" width="6.28515625" style="1" customWidth="1"/>
    <col min="784" max="784" width="10.7109375" style="1" customWidth="1"/>
    <col min="785" max="786" width="9.140625" style="1"/>
    <col min="787" max="787" width="19.7109375" style="1" bestFit="1" customWidth="1"/>
    <col min="788" max="1023" width="9.140625" style="1"/>
    <col min="1024" max="1024" width="8.42578125" style="1" bestFit="1" customWidth="1"/>
    <col min="1025" max="1025" width="17.5703125" style="1" customWidth="1"/>
    <col min="1026" max="1026" width="8" style="1" bestFit="1" customWidth="1"/>
    <col min="1027" max="1027" width="6.85546875" style="1" customWidth="1"/>
    <col min="1028" max="1028" width="5.140625" style="1" customWidth="1"/>
    <col min="1029" max="1029" width="7.7109375" style="1" customWidth="1"/>
    <col min="1030" max="1030" width="6.5703125" style="1" customWidth="1"/>
    <col min="1031" max="1031" width="21.7109375" style="1" bestFit="1" customWidth="1"/>
    <col min="1032" max="1032" width="4.7109375" style="1" customWidth="1"/>
    <col min="1033" max="1033" width="5.28515625" style="1" customWidth="1"/>
    <col min="1034" max="1034" width="6.5703125" style="1" customWidth="1"/>
    <col min="1035" max="1035" width="6.7109375" style="1" customWidth="1"/>
    <col min="1036" max="1036" width="7.140625" style="1" customWidth="1"/>
    <col min="1037" max="1037" width="6" style="1" customWidth="1"/>
    <col min="1038" max="1038" width="6.5703125" style="1" customWidth="1"/>
    <col min="1039" max="1039" width="6.28515625" style="1" customWidth="1"/>
    <col min="1040" max="1040" width="10.7109375" style="1" customWidth="1"/>
    <col min="1041" max="1042" width="9.140625" style="1"/>
    <col min="1043" max="1043" width="19.7109375" style="1" bestFit="1" customWidth="1"/>
    <col min="1044" max="1279" width="9.140625" style="1"/>
    <col min="1280" max="1280" width="8.42578125" style="1" bestFit="1" customWidth="1"/>
    <col min="1281" max="1281" width="17.5703125" style="1" customWidth="1"/>
    <col min="1282" max="1282" width="8" style="1" bestFit="1" customWidth="1"/>
    <col min="1283" max="1283" width="6.85546875" style="1" customWidth="1"/>
    <col min="1284" max="1284" width="5.140625" style="1" customWidth="1"/>
    <col min="1285" max="1285" width="7.7109375" style="1" customWidth="1"/>
    <col min="1286" max="1286" width="6.5703125" style="1" customWidth="1"/>
    <col min="1287" max="1287" width="21.7109375" style="1" bestFit="1" customWidth="1"/>
    <col min="1288" max="1288" width="4.7109375" style="1" customWidth="1"/>
    <col min="1289" max="1289" width="5.28515625" style="1" customWidth="1"/>
    <col min="1290" max="1290" width="6.5703125" style="1" customWidth="1"/>
    <col min="1291" max="1291" width="6.7109375" style="1" customWidth="1"/>
    <col min="1292" max="1292" width="7.140625" style="1" customWidth="1"/>
    <col min="1293" max="1293" width="6" style="1" customWidth="1"/>
    <col min="1294" max="1294" width="6.5703125" style="1" customWidth="1"/>
    <col min="1295" max="1295" width="6.28515625" style="1" customWidth="1"/>
    <col min="1296" max="1296" width="10.7109375" style="1" customWidth="1"/>
    <col min="1297" max="1298" width="9.140625" style="1"/>
    <col min="1299" max="1299" width="19.7109375" style="1" bestFit="1" customWidth="1"/>
    <col min="1300" max="1535" width="9.140625" style="1"/>
    <col min="1536" max="1536" width="8.42578125" style="1" bestFit="1" customWidth="1"/>
    <col min="1537" max="1537" width="17.5703125" style="1" customWidth="1"/>
    <col min="1538" max="1538" width="8" style="1" bestFit="1" customWidth="1"/>
    <col min="1539" max="1539" width="6.85546875" style="1" customWidth="1"/>
    <col min="1540" max="1540" width="5.140625" style="1" customWidth="1"/>
    <col min="1541" max="1541" width="7.7109375" style="1" customWidth="1"/>
    <col min="1542" max="1542" width="6.5703125" style="1" customWidth="1"/>
    <col min="1543" max="1543" width="21.7109375" style="1" bestFit="1" customWidth="1"/>
    <col min="1544" max="1544" width="4.7109375" style="1" customWidth="1"/>
    <col min="1545" max="1545" width="5.28515625" style="1" customWidth="1"/>
    <col min="1546" max="1546" width="6.5703125" style="1" customWidth="1"/>
    <col min="1547" max="1547" width="6.7109375" style="1" customWidth="1"/>
    <col min="1548" max="1548" width="7.140625" style="1" customWidth="1"/>
    <col min="1549" max="1549" width="6" style="1" customWidth="1"/>
    <col min="1550" max="1550" width="6.5703125" style="1" customWidth="1"/>
    <col min="1551" max="1551" width="6.28515625" style="1" customWidth="1"/>
    <col min="1552" max="1552" width="10.7109375" style="1" customWidth="1"/>
    <col min="1553" max="1554" width="9.140625" style="1"/>
    <col min="1555" max="1555" width="19.7109375" style="1" bestFit="1" customWidth="1"/>
    <col min="1556" max="1791" width="9.140625" style="1"/>
    <col min="1792" max="1792" width="8.42578125" style="1" bestFit="1" customWidth="1"/>
    <col min="1793" max="1793" width="17.5703125" style="1" customWidth="1"/>
    <col min="1794" max="1794" width="8" style="1" bestFit="1" customWidth="1"/>
    <col min="1795" max="1795" width="6.85546875" style="1" customWidth="1"/>
    <col min="1796" max="1796" width="5.140625" style="1" customWidth="1"/>
    <col min="1797" max="1797" width="7.7109375" style="1" customWidth="1"/>
    <col min="1798" max="1798" width="6.5703125" style="1" customWidth="1"/>
    <col min="1799" max="1799" width="21.7109375" style="1" bestFit="1" customWidth="1"/>
    <col min="1800" max="1800" width="4.7109375" style="1" customWidth="1"/>
    <col min="1801" max="1801" width="5.28515625" style="1" customWidth="1"/>
    <col min="1802" max="1802" width="6.5703125" style="1" customWidth="1"/>
    <col min="1803" max="1803" width="6.7109375" style="1" customWidth="1"/>
    <col min="1804" max="1804" width="7.140625" style="1" customWidth="1"/>
    <col min="1805" max="1805" width="6" style="1" customWidth="1"/>
    <col min="1806" max="1806" width="6.5703125" style="1" customWidth="1"/>
    <col min="1807" max="1807" width="6.28515625" style="1" customWidth="1"/>
    <col min="1808" max="1808" width="10.7109375" style="1" customWidth="1"/>
    <col min="1809" max="1810" width="9.140625" style="1"/>
    <col min="1811" max="1811" width="19.7109375" style="1" bestFit="1" customWidth="1"/>
    <col min="1812" max="2047" width="9.140625" style="1"/>
    <col min="2048" max="2048" width="8.42578125" style="1" bestFit="1" customWidth="1"/>
    <col min="2049" max="2049" width="17.5703125" style="1" customWidth="1"/>
    <col min="2050" max="2050" width="8" style="1" bestFit="1" customWidth="1"/>
    <col min="2051" max="2051" width="6.85546875" style="1" customWidth="1"/>
    <col min="2052" max="2052" width="5.140625" style="1" customWidth="1"/>
    <col min="2053" max="2053" width="7.7109375" style="1" customWidth="1"/>
    <col min="2054" max="2054" width="6.5703125" style="1" customWidth="1"/>
    <col min="2055" max="2055" width="21.7109375" style="1" bestFit="1" customWidth="1"/>
    <col min="2056" max="2056" width="4.7109375" style="1" customWidth="1"/>
    <col min="2057" max="2057" width="5.28515625" style="1" customWidth="1"/>
    <col min="2058" max="2058" width="6.5703125" style="1" customWidth="1"/>
    <col min="2059" max="2059" width="6.7109375" style="1" customWidth="1"/>
    <col min="2060" max="2060" width="7.140625" style="1" customWidth="1"/>
    <col min="2061" max="2061" width="6" style="1" customWidth="1"/>
    <col min="2062" max="2062" width="6.5703125" style="1" customWidth="1"/>
    <col min="2063" max="2063" width="6.28515625" style="1" customWidth="1"/>
    <col min="2064" max="2064" width="10.7109375" style="1" customWidth="1"/>
    <col min="2065" max="2066" width="9.140625" style="1"/>
    <col min="2067" max="2067" width="19.7109375" style="1" bestFit="1" customWidth="1"/>
    <col min="2068" max="2303" width="9.140625" style="1"/>
    <col min="2304" max="2304" width="8.42578125" style="1" bestFit="1" customWidth="1"/>
    <col min="2305" max="2305" width="17.5703125" style="1" customWidth="1"/>
    <col min="2306" max="2306" width="8" style="1" bestFit="1" customWidth="1"/>
    <col min="2307" max="2307" width="6.85546875" style="1" customWidth="1"/>
    <col min="2308" max="2308" width="5.140625" style="1" customWidth="1"/>
    <col min="2309" max="2309" width="7.7109375" style="1" customWidth="1"/>
    <col min="2310" max="2310" width="6.5703125" style="1" customWidth="1"/>
    <col min="2311" max="2311" width="21.7109375" style="1" bestFit="1" customWidth="1"/>
    <col min="2312" max="2312" width="4.7109375" style="1" customWidth="1"/>
    <col min="2313" max="2313" width="5.28515625" style="1" customWidth="1"/>
    <col min="2314" max="2314" width="6.5703125" style="1" customWidth="1"/>
    <col min="2315" max="2315" width="6.7109375" style="1" customWidth="1"/>
    <col min="2316" max="2316" width="7.140625" style="1" customWidth="1"/>
    <col min="2317" max="2317" width="6" style="1" customWidth="1"/>
    <col min="2318" max="2318" width="6.5703125" style="1" customWidth="1"/>
    <col min="2319" max="2319" width="6.28515625" style="1" customWidth="1"/>
    <col min="2320" max="2320" width="10.7109375" style="1" customWidth="1"/>
    <col min="2321" max="2322" width="9.140625" style="1"/>
    <col min="2323" max="2323" width="19.7109375" style="1" bestFit="1" customWidth="1"/>
    <col min="2324" max="2559" width="9.140625" style="1"/>
    <col min="2560" max="2560" width="8.42578125" style="1" bestFit="1" customWidth="1"/>
    <col min="2561" max="2561" width="17.5703125" style="1" customWidth="1"/>
    <col min="2562" max="2562" width="8" style="1" bestFit="1" customWidth="1"/>
    <col min="2563" max="2563" width="6.85546875" style="1" customWidth="1"/>
    <col min="2564" max="2564" width="5.140625" style="1" customWidth="1"/>
    <col min="2565" max="2565" width="7.7109375" style="1" customWidth="1"/>
    <col min="2566" max="2566" width="6.5703125" style="1" customWidth="1"/>
    <col min="2567" max="2567" width="21.7109375" style="1" bestFit="1" customWidth="1"/>
    <col min="2568" max="2568" width="4.7109375" style="1" customWidth="1"/>
    <col min="2569" max="2569" width="5.28515625" style="1" customWidth="1"/>
    <col min="2570" max="2570" width="6.5703125" style="1" customWidth="1"/>
    <col min="2571" max="2571" width="6.7109375" style="1" customWidth="1"/>
    <col min="2572" max="2572" width="7.140625" style="1" customWidth="1"/>
    <col min="2573" max="2573" width="6" style="1" customWidth="1"/>
    <col min="2574" max="2574" width="6.5703125" style="1" customWidth="1"/>
    <col min="2575" max="2575" width="6.28515625" style="1" customWidth="1"/>
    <col min="2576" max="2576" width="10.7109375" style="1" customWidth="1"/>
    <col min="2577" max="2578" width="9.140625" style="1"/>
    <col min="2579" max="2579" width="19.7109375" style="1" bestFit="1" customWidth="1"/>
    <col min="2580" max="2815" width="9.140625" style="1"/>
    <col min="2816" max="2816" width="8.42578125" style="1" bestFit="1" customWidth="1"/>
    <col min="2817" max="2817" width="17.5703125" style="1" customWidth="1"/>
    <col min="2818" max="2818" width="8" style="1" bestFit="1" customWidth="1"/>
    <col min="2819" max="2819" width="6.85546875" style="1" customWidth="1"/>
    <col min="2820" max="2820" width="5.140625" style="1" customWidth="1"/>
    <col min="2821" max="2821" width="7.7109375" style="1" customWidth="1"/>
    <col min="2822" max="2822" width="6.5703125" style="1" customWidth="1"/>
    <col min="2823" max="2823" width="21.7109375" style="1" bestFit="1" customWidth="1"/>
    <col min="2824" max="2824" width="4.7109375" style="1" customWidth="1"/>
    <col min="2825" max="2825" width="5.28515625" style="1" customWidth="1"/>
    <col min="2826" max="2826" width="6.5703125" style="1" customWidth="1"/>
    <col min="2827" max="2827" width="6.7109375" style="1" customWidth="1"/>
    <col min="2828" max="2828" width="7.140625" style="1" customWidth="1"/>
    <col min="2829" max="2829" width="6" style="1" customWidth="1"/>
    <col min="2830" max="2830" width="6.5703125" style="1" customWidth="1"/>
    <col min="2831" max="2831" width="6.28515625" style="1" customWidth="1"/>
    <col min="2832" max="2832" width="10.7109375" style="1" customWidth="1"/>
    <col min="2833" max="2834" width="9.140625" style="1"/>
    <col min="2835" max="2835" width="19.7109375" style="1" bestFit="1" customWidth="1"/>
    <col min="2836" max="3071" width="9.140625" style="1"/>
    <col min="3072" max="3072" width="8.42578125" style="1" bestFit="1" customWidth="1"/>
    <col min="3073" max="3073" width="17.5703125" style="1" customWidth="1"/>
    <col min="3074" max="3074" width="8" style="1" bestFit="1" customWidth="1"/>
    <col min="3075" max="3075" width="6.85546875" style="1" customWidth="1"/>
    <col min="3076" max="3076" width="5.140625" style="1" customWidth="1"/>
    <col min="3077" max="3077" width="7.7109375" style="1" customWidth="1"/>
    <col min="3078" max="3078" width="6.5703125" style="1" customWidth="1"/>
    <col min="3079" max="3079" width="21.7109375" style="1" bestFit="1" customWidth="1"/>
    <col min="3080" max="3080" width="4.7109375" style="1" customWidth="1"/>
    <col min="3081" max="3081" width="5.28515625" style="1" customWidth="1"/>
    <col min="3082" max="3082" width="6.5703125" style="1" customWidth="1"/>
    <col min="3083" max="3083" width="6.7109375" style="1" customWidth="1"/>
    <col min="3084" max="3084" width="7.140625" style="1" customWidth="1"/>
    <col min="3085" max="3085" width="6" style="1" customWidth="1"/>
    <col min="3086" max="3086" width="6.5703125" style="1" customWidth="1"/>
    <col min="3087" max="3087" width="6.28515625" style="1" customWidth="1"/>
    <col min="3088" max="3088" width="10.7109375" style="1" customWidth="1"/>
    <col min="3089" max="3090" width="9.140625" style="1"/>
    <col min="3091" max="3091" width="19.7109375" style="1" bestFit="1" customWidth="1"/>
    <col min="3092" max="3327" width="9.140625" style="1"/>
    <col min="3328" max="3328" width="8.42578125" style="1" bestFit="1" customWidth="1"/>
    <col min="3329" max="3329" width="17.5703125" style="1" customWidth="1"/>
    <col min="3330" max="3330" width="8" style="1" bestFit="1" customWidth="1"/>
    <col min="3331" max="3331" width="6.85546875" style="1" customWidth="1"/>
    <col min="3332" max="3332" width="5.140625" style="1" customWidth="1"/>
    <col min="3333" max="3333" width="7.7109375" style="1" customWidth="1"/>
    <col min="3334" max="3334" width="6.5703125" style="1" customWidth="1"/>
    <col min="3335" max="3335" width="21.7109375" style="1" bestFit="1" customWidth="1"/>
    <col min="3336" max="3336" width="4.7109375" style="1" customWidth="1"/>
    <col min="3337" max="3337" width="5.28515625" style="1" customWidth="1"/>
    <col min="3338" max="3338" width="6.5703125" style="1" customWidth="1"/>
    <col min="3339" max="3339" width="6.7109375" style="1" customWidth="1"/>
    <col min="3340" max="3340" width="7.140625" style="1" customWidth="1"/>
    <col min="3341" max="3341" width="6" style="1" customWidth="1"/>
    <col min="3342" max="3342" width="6.5703125" style="1" customWidth="1"/>
    <col min="3343" max="3343" width="6.28515625" style="1" customWidth="1"/>
    <col min="3344" max="3344" width="10.7109375" style="1" customWidth="1"/>
    <col min="3345" max="3346" width="9.140625" style="1"/>
    <col min="3347" max="3347" width="19.7109375" style="1" bestFit="1" customWidth="1"/>
    <col min="3348" max="3583" width="9.140625" style="1"/>
    <col min="3584" max="3584" width="8.42578125" style="1" bestFit="1" customWidth="1"/>
    <col min="3585" max="3585" width="17.5703125" style="1" customWidth="1"/>
    <col min="3586" max="3586" width="8" style="1" bestFit="1" customWidth="1"/>
    <col min="3587" max="3587" width="6.85546875" style="1" customWidth="1"/>
    <col min="3588" max="3588" width="5.140625" style="1" customWidth="1"/>
    <col min="3589" max="3589" width="7.7109375" style="1" customWidth="1"/>
    <col min="3590" max="3590" width="6.5703125" style="1" customWidth="1"/>
    <col min="3591" max="3591" width="21.7109375" style="1" bestFit="1" customWidth="1"/>
    <col min="3592" max="3592" width="4.7109375" style="1" customWidth="1"/>
    <col min="3593" max="3593" width="5.28515625" style="1" customWidth="1"/>
    <col min="3594" max="3594" width="6.5703125" style="1" customWidth="1"/>
    <col min="3595" max="3595" width="6.7109375" style="1" customWidth="1"/>
    <col min="3596" max="3596" width="7.140625" style="1" customWidth="1"/>
    <col min="3597" max="3597" width="6" style="1" customWidth="1"/>
    <col min="3598" max="3598" width="6.5703125" style="1" customWidth="1"/>
    <col min="3599" max="3599" width="6.28515625" style="1" customWidth="1"/>
    <col min="3600" max="3600" width="10.7109375" style="1" customWidth="1"/>
    <col min="3601" max="3602" width="9.140625" style="1"/>
    <col min="3603" max="3603" width="19.7109375" style="1" bestFit="1" customWidth="1"/>
    <col min="3604" max="3839" width="9.140625" style="1"/>
    <col min="3840" max="3840" width="8.42578125" style="1" bestFit="1" customWidth="1"/>
    <col min="3841" max="3841" width="17.5703125" style="1" customWidth="1"/>
    <col min="3842" max="3842" width="8" style="1" bestFit="1" customWidth="1"/>
    <col min="3843" max="3843" width="6.85546875" style="1" customWidth="1"/>
    <col min="3844" max="3844" width="5.140625" style="1" customWidth="1"/>
    <col min="3845" max="3845" width="7.7109375" style="1" customWidth="1"/>
    <col min="3846" max="3846" width="6.5703125" style="1" customWidth="1"/>
    <col min="3847" max="3847" width="21.7109375" style="1" bestFit="1" customWidth="1"/>
    <col min="3848" max="3848" width="4.7109375" style="1" customWidth="1"/>
    <col min="3849" max="3849" width="5.28515625" style="1" customWidth="1"/>
    <col min="3850" max="3850" width="6.5703125" style="1" customWidth="1"/>
    <col min="3851" max="3851" width="6.7109375" style="1" customWidth="1"/>
    <col min="3852" max="3852" width="7.140625" style="1" customWidth="1"/>
    <col min="3853" max="3853" width="6" style="1" customWidth="1"/>
    <col min="3854" max="3854" width="6.5703125" style="1" customWidth="1"/>
    <col min="3855" max="3855" width="6.28515625" style="1" customWidth="1"/>
    <col min="3856" max="3856" width="10.7109375" style="1" customWidth="1"/>
    <col min="3857" max="3858" width="9.140625" style="1"/>
    <col min="3859" max="3859" width="19.7109375" style="1" bestFit="1" customWidth="1"/>
    <col min="3860" max="4095" width="9.140625" style="1"/>
    <col min="4096" max="4096" width="8.42578125" style="1" bestFit="1" customWidth="1"/>
    <col min="4097" max="4097" width="17.5703125" style="1" customWidth="1"/>
    <col min="4098" max="4098" width="8" style="1" bestFit="1" customWidth="1"/>
    <col min="4099" max="4099" width="6.85546875" style="1" customWidth="1"/>
    <col min="4100" max="4100" width="5.140625" style="1" customWidth="1"/>
    <col min="4101" max="4101" width="7.7109375" style="1" customWidth="1"/>
    <col min="4102" max="4102" width="6.5703125" style="1" customWidth="1"/>
    <col min="4103" max="4103" width="21.7109375" style="1" bestFit="1" customWidth="1"/>
    <col min="4104" max="4104" width="4.7109375" style="1" customWidth="1"/>
    <col min="4105" max="4105" width="5.28515625" style="1" customWidth="1"/>
    <col min="4106" max="4106" width="6.5703125" style="1" customWidth="1"/>
    <col min="4107" max="4107" width="6.7109375" style="1" customWidth="1"/>
    <col min="4108" max="4108" width="7.140625" style="1" customWidth="1"/>
    <col min="4109" max="4109" width="6" style="1" customWidth="1"/>
    <col min="4110" max="4110" width="6.5703125" style="1" customWidth="1"/>
    <col min="4111" max="4111" width="6.28515625" style="1" customWidth="1"/>
    <col min="4112" max="4112" width="10.7109375" style="1" customWidth="1"/>
    <col min="4113" max="4114" width="9.140625" style="1"/>
    <col min="4115" max="4115" width="19.7109375" style="1" bestFit="1" customWidth="1"/>
    <col min="4116" max="4351" width="9.140625" style="1"/>
    <col min="4352" max="4352" width="8.42578125" style="1" bestFit="1" customWidth="1"/>
    <col min="4353" max="4353" width="17.5703125" style="1" customWidth="1"/>
    <col min="4354" max="4354" width="8" style="1" bestFit="1" customWidth="1"/>
    <col min="4355" max="4355" width="6.85546875" style="1" customWidth="1"/>
    <col min="4356" max="4356" width="5.140625" style="1" customWidth="1"/>
    <col min="4357" max="4357" width="7.7109375" style="1" customWidth="1"/>
    <col min="4358" max="4358" width="6.5703125" style="1" customWidth="1"/>
    <col min="4359" max="4359" width="21.7109375" style="1" bestFit="1" customWidth="1"/>
    <col min="4360" max="4360" width="4.7109375" style="1" customWidth="1"/>
    <col min="4361" max="4361" width="5.28515625" style="1" customWidth="1"/>
    <col min="4362" max="4362" width="6.5703125" style="1" customWidth="1"/>
    <col min="4363" max="4363" width="6.7109375" style="1" customWidth="1"/>
    <col min="4364" max="4364" width="7.140625" style="1" customWidth="1"/>
    <col min="4365" max="4365" width="6" style="1" customWidth="1"/>
    <col min="4366" max="4366" width="6.5703125" style="1" customWidth="1"/>
    <col min="4367" max="4367" width="6.28515625" style="1" customWidth="1"/>
    <col min="4368" max="4368" width="10.7109375" style="1" customWidth="1"/>
    <col min="4369" max="4370" width="9.140625" style="1"/>
    <col min="4371" max="4371" width="19.7109375" style="1" bestFit="1" customWidth="1"/>
    <col min="4372" max="4607" width="9.140625" style="1"/>
    <col min="4608" max="4608" width="8.42578125" style="1" bestFit="1" customWidth="1"/>
    <col min="4609" max="4609" width="17.5703125" style="1" customWidth="1"/>
    <col min="4610" max="4610" width="8" style="1" bestFit="1" customWidth="1"/>
    <col min="4611" max="4611" width="6.85546875" style="1" customWidth="1"/>
    <col min="4612" max="4612" width="5.140625" style="1" customWidth="1"/>
    <col min="4613" max="4613" width="7.7109375" style="1" customWidth="1"/>
    <col min="4614" max="4614" width="6.5703125" style="1" customWidth="1"/>
    <col min="4615" max="4615" width="21.7109375" style="1" bestFit="1" customWidth="1"/>
    <col min="4616" max="4616" width="4.7109375" style="1" customWidth="1"/>
    <col min="4617" max="4617" width="5.28515625" style="1" customWidth="1"/>
    <col min="4618" max="4618" width="6.5703125" style="1" customWidth="1"/>
    <col min="4619" max="4619" width="6.7109375" style="1" customWidth="1"/>
    <col min="4620" max="4620" width="7.140625" style="1" customWidth="1"/>
    <col min="4621" max="4621" width="6" style="1" customWidth="1"/>
    <col min="4622" max="4622" width="6.5703125" style="1" customWidth="1"/>
    <col min="4623" max="4623" width="6.28515625" style="1" customWidth="1"/>
    <col min="4624" max="4624" width="10.7109375" style="1" customWidth="1"/>
    <col min="4625" max="4626" width="9.140625" style="1"/>
    <col min="4627" max="4627" width="19.7109375" style="1" bestFit="1" customWidth="1"/>
    <col min="4628" max="4863" width="9.140625" style="1"/>
    <col min="4864" max="4864" width="8.42578125" style="1" bestFit="1" customWidth="1"/>
    <col min="4865" max="4865" width="17.5703125" style="1" customWidth="1"/>
    <col min="4866" max="4866" width="8" style="1" bestFit="1" customWidth="1"/>
    <col min="4867" max="4867" width="6.85546875" style="1" customWidth="1"/>
    <col min="4868" max="4868" width="5.140625" style="1" customWidth="1"/>
    <col min="4869" max="4869" width="7.7109375" style="1" customWidth="1"/>
    <col min="4870" max="4870" width="6.5703125" style="1" customWidth="1"/>
    <col min="4871" max="4871" width="21.7109375" style="1" bestFit="1" customWidth="1"/>
    <col min="4872" max="4872" width="4.7109375" style="1" customWidth="1"/>
    <col min="4873" max="4873" width="5.28515625" style="1" customWidth="1"/>
    <col min="4874" max="4874" width="6.5703125" style="1" customWidth="1"/>
    <col min="4875" max="4875" width="6.7109375" style="1" customWidth="1"/>
    <col min="4876" max="4876" width="7.140625" style="1" customWidth="1"/>
    <col min="4877" max="4877" width="6" style="1" customWidth="1"/>
    <col min="4878" max="4878" width="6.5703125" style="1" customWidth="1"/>
    <col min="4879" max="4879" width="6.28515625" style="1" customWidth="1"/>
    <col min="4880" max="4880" width="10.7109375" style="1" customWidth="1"/>
    <col min="4881" max="4882" width="9.140625" style="1"/>
    <col min="4883" max="4883" width="19.7109375" style="1" bestFit="1" customWidth="1"/>
    <col min="4884" max="5119" width="9.140625" style="1"/>
    <col min="5120" max="5120" width="8.42578125" style="1" bestFit="1" customWidth="1"/>
    <col min="5121" max="5121" width="17.5703125" style="1" customWidth="1"/>
    <col min="5122" max="5122" width="8" style="1" bestFit="1" customWidth="1"/>
    <col min="5123" max="5123" width="6.85546875" style="1" customWidth="1"/>
    <col min="5124" max="5124" width="5.140625" style="1" customWidth="1"/>
    <col min="5125" max="5125" width="7.7109375" style="1" customWidth="1"/>
    <col min="5126" max="5126" width="6.5703125" style="1" customWidth="1"/>
    <col min="5127" max="5127" width="21.7109375" style="1" bestFit="1" customWidth="1"/>
    <col min="5128" max="5128" width="4.7109375" style="1" customWidth="1"/>
    <col min="5129" max="5129" width="5.28515625" style="1" customWidth="1"/>
    <col min="5130" max="5130" width="6.5703125" style="1" customWidth="1"/>
    <col min="5131" max="5131" width="6.7109375" style="1" customWidth="1"/>
    <col min="5132" max="5132" width="7.140625" style="1" customWidth="1"/>
    <col min="5133" max="5133" width="6" style="1" customWidth="1"/>
    <col min="5134" max="5134" width="6.5703125" style="1" customWidth="1"/>
    <col min="5135" max="5135" width="6.28515625" style="1" customWidth="1"/>
    <col min="5136" max="5136" width="10.7109375" style="1" customWidth="1"/>
    <col min="5137" max="5138" width="9.140625" style="1"/>
    <col min="5139" max="5139" width="19.7109375" style="1" bestFit="1" customWidth="1"/>
    <col min="5140" max="5375" width="9.140625" style="1"/>
    <col min="5376" max="5376" width="8.42578125" style="1" bestFit="1" customWidth="1"/>
    <col min="5377" max="5377" width="17.5703125" style="1" customWidth="1"/>
    <col min="5378" max="5378" width="8" style="1" bestFit="1" customWidth="1"/>
    <col min="5379" max="5379" width="6.85546875" style="1" customWidth="1"/>
    <col min="5380" max="5380" width="5.140625" style="1" customWidth="1"/>
    <col min="5381" max="5381" width="7.7109375" style="1" customWidth="1"/>
    <col min="5382" max="5382" width="6.5703125" style="1" customWidth="1"/>
    <col min="5383" max="5383" width="21.7109375" style="1" bestFit="1" customWidth="1"/>
    <col min="5384" max="5384" width="4.7109375" style="1" customWidth="1"/>
    <col min="5385" max="5385" width="5.28515625" style="1" customWidth="1"/>
    <col min="5386" max="5386" width="6.5703125" style="1" customWidth="1"/>
    <col min="5387" max="5387" width="6.7109375" style="1" customWidth="1"/>
    <col min="5388" max="5388" width="7.140625" style="1" customWidth="1"/>
    <col min="5389" max="5389" width="6" style="1" customWidth="1"/>
    <col min="5390" max="5390" width="6.5703125" style="1" customWidth="1"/>
    <col min="5391" max="5391" width="6.28515625" style="1" customWidth="1"/>
    <col min="5392" max="5392" width="10.7109375" style="1" customWidth="1"/>
    <col min="5393" max="5394" width="9.140625" style="1"/>
    <col min="5395" max="5395" width="19.7109375" style="1" bestFit="1" customWidth="1"/>
    <col min="5396" max="5631" width="9.140625" style="1"/>
    <col min="5632" max="5632" width="8.42578125" style="1" bestFit="1" customWidth="1"/>
    <col min="5633" max="5633" width="17.5703125" style="1" customWidth="1"/>
    <col min="5634" max="5634" width="8" style="1" bestFit="1" customWidth="1"/>
    <col min="5635" max="5635" width="6.85546875" style="1" customWidth="1"/>
    <col min="5636" max="5636" width="5.140625" style="1" customWidth="1"/>
    <col min="5637" max="5637" width="7.7109375" style="1" customWidth="1"/>
    <col min="5638" max="5638" width="6.5703125" style="1" customWidth="1"/>
    <col min="5639" max="5639" width="21.7109375" style="1" bestFit="1" customWidth="1"/>
    <col min="5640" max="5640" width="4.7109375" style="1" customWidth="1"/>
    <col min="5641" max="5641" width="5.28515625" style="1" customWidth="1"/>
    <col min="5642" max="5642" width="6.5703125" style="1" customWidth="1"/>
    <col min="5643" max="5643" width="6.7109375" style="1" customWidth="1"/>
    <col min="5644" max="5644" width="7.140625" style="1" customWidth="1"/>
    <col min="5645" max="5645" width="6" style="1" customWidth="1"/>
    <col min="5646" max="5646" width="6.5703125" style="1" customWidth="1"/>
    <col min="5647" max="5647" width="6.28515625" style="1" customWidth="1"/>
    <col min="5648" max="5648" width="10.7109375" style="1" customWidth="1"/>
    <col min="5649" max="5650" width="9.140625" style="1"/>
    <col min="5651" max="5651" width="19.7109375" style="1" bestFit="1" customWidth="1"/>
    <col min="5652" max="5887" width="9.140625" style="1"/>
    <col min="5888" max="5888" width="8.42578125" style="1" bestFit="1" customWidth="1"/>
    <col min="5889" max="5889" width="17.5703125" style="1" customWidth="1"/>
    <col min="5890" max="5890" width="8" style="1" bestFit="1" customWidth="1"/>
    <col min="5891" max="5891" width="6.85546875" style="1" customWidth="1"/>
    <col min="5892" max="5892" width="5.140625" style="1" customWidth="1"/>
    <col min="5893" max="5893" width="7.7109375" style="1" customWidth="1"/>
    <col min="5894" max="5894" width="6.5703125" style="1" customWidth="1"/>
    <col min="5895" max="5895" width="21.7109375" style="1" bestFit="1" customWidth="1"/>
    <col min="5896" max="5896" width="4.7109375" style="1" customWidth="1"/>
    <col min="5897" max="5897" width="5.28515625" style="1" customWidth="1"/>
    <col min="5898" max="5898" width="6.5703125" style="1" customWidth="1"/>
    <col min="5899" max="5899" width="6.7109375" style="1" customWidth="1"/>
    <col min="5900" max="5900" width="7.140625" style="1" customWidth="1"/>
    <col min="5901" max="5901" width="6" style="1" customWidth="1"/>
    <col min="5902" max="5902" width="6.5703125" style="1" customWidth="1"/>
    <col min="5903" max="5903" width="6.28515625" style="1" customWidth="1"/>
    <col min="5904" max="5904" width="10.7109375" style="1" customWidth="1"/>
    <col min="5905" max="5906" width="9.140625" style="1"/>
    <col min="5907" max="5907" width="19.7109375" style="1" bestFit="1" customWidth="1"/>
    <col min="5908" max="6143" width="9.140625" style="1"/>
    <col min="6144" max="6144" width="8.42578125" style="1" bestFit="1" customWidth="1"/>
    <col min="6145" max="6145" width="17.5703125" style="1" customWidth="1"/>
    <col min="6146" max="6146" width="8" style="1" bestFit="1" customWidth="1"/>
    <col min="6147" max="6147" width="6.85546875" style="1" customWidth="1"/>
    <col min="6148" max="6148" width="5.140625" style="1" customWidth="1"/>
    <col min="6149" max="6149" width="7.7109375" style="1" customWidth="1"/>
    <col min="6150" max="6150" width="6.5703125" style="1" customWidth="1"/>
    <col min="6151" max="6151" width="21.7109375" style="1" bestFit="1" customWidth="1"/>
    <col min="6152" max="6152" width="4.7109375" style="1" customWidth="1"/>
    <col min="6153" max="6153" width="5.28515625" style="1" customWidth="1"/>
    <col min="6154" max="6154" width="6.5703125" style="1" customWidth="1"/>
    <col min="6155" max="6155" width="6.7109375" style="1" customWidth="1"/>
    <col min="6156" max="6156" width="7.140625" style="1" customWidth="1"/>
    <col min="6157" max="6157" width="6" style="1" customWidth="1"/>
    <col min="6158" max="6158" width="6.5703125" style="1" customWidth="1"/>
    <col min="6159" max="6159" width="6.28515625" style="1" customWidth="1"/>
    <col min="6160" max="6160" width="10.7109375" style="1" customWidth="1"/>
    <col min="6161" max="6162" width="9.140625" style="1"/>
    <col min="6163" max="6163" width="19.7109375" style="1" bestFit="1" customWidth="1"/>
    <col min="6164" max="6399" width="9.140625" style="1"/>
    <col min="6400" max="6400" width="8.42578125" style="1" bestFit="1" customWidth="1"/>
    <col min="6401" max="6401" width="17.5703125" style="1" customWidth="1"/>
    <col min="6402" max="6402" width="8" style="1" bestFit="1" customWidth="1"/>
    <col min="6403" max="6403" width="6.85546875" style="1" customWidth="1"/>
    <col min="6404" max="6404" width="5.140625" style="1" customWidth="1"/>
    <col min="6405" max="6405" width="7.7109375" style="1" customWidth="1"/>
    <col min="6406" max="6406" width="6.5703125" style="1" customWidth="1"/>
    <col min="6407" max="6407" width="21.7109375" style="1" bestFit="1" customWidth="1"/>
    <col min="6408" max="6408" width="4.7109375" style="1" customWidth="1"/>
    <col min="6409" max="6409" width="5.28515625" style="1" customWidth="1"/>
    <col min="6410" max="6410" width="6.5703125" style="1" customWidth="1"/>
    <col min="6411" max="6411" width="6.7109375" style="1" customWidth="1"/>
    <col min="6412" max="6412" width="7.140625" style="1" customWidth="1"/>
    <col min="6413" max="6413" width="6" style="1" customWidth="1"/>
    <col min="6414" max="6414" width="6.5703125" style="1" customWidth="1"/>
    <col min="6415" max="6415" width="6.28515625" style="1" customWidth="1"/>
    <col min="6416" max="6416" width="10.7109375" style="1" customWidth="1"/>
    <col min="6417" max="6418" width="9.140625" style="1"/>
    <col min="6419" max="6419" width="19.7109375" style="1" bestFit="1" customWidth="1"/>
    <col min="6420" max="6655" width="9.140625" style="1"/>
    <col min="6656" max="6656" width="8.42578125" style="1" bestFit="1" customWidth="1"/>
    <col min="6657" max="6657" width="17.5703125" style="1" customWidth="1"/>
    <col min="6658" max="6658" width="8" style="1" bestFit="1" customWidth="1"/>
    <col min="6659" max="6659" width="6.85546875" style="1" customWidth="1"/>
    <col min="6660" max="6660" width="5.140625" style="1" customWidth="1"/>
    <col min="6661" max="6661" width="7.7109375" style="1" customWidth="1"/>
    <col min="6662" max="6662" width="6.5703125" style="1" customWidth="1"/>
    <col min="6663" max="6663" width="21.7109375" style="1" bestFit="1" customWidth="1"/>
    <col min="6664" max="6664" width="4.7109375" style="1" customWidth="1"/>
    <col min="6665" max="6665" width="5.28515625" style="1" customWidth="1"/>
    <col min="6666" max="6666" width="6.5703125" style="1" customWidth="1"/>
    <col min="6667" max="6667" width="6.7109375" style="1" customWidth="1"/>
    <col min="6668" max="6668" width="7.140625" style="1" customWidth="1"/>
    <col min="6669" max="6669" width="6" style="1" customWidth="1"/>
    <col min="6670" max="6670" width="6.5703125" style="1" customWidth="1"/>
    <col min="6671" max="6671" width="6.28515625" style="1" customWidth="1"/>
    <col min="6672" max="6672" width="10.7109375" style="1" customWidth="1"/>
    <col min="6673" max="6674" width="9.140625" style="1"/>
    <col min="6675" max="6675" width="19.7109375" style="1" bestFit="1" customWidth="1"/>
    <col min="6676" max="6911" width="9.140625" style="1"/>
    <col min="6912" max="6912" width="8.42578125" style="1" bestFit="1" customWidth="1"/>
    <col min="6913" max="6913" width="17.5703125" style="1" customWidth="1"/>
    <col min="6914" max="6914" width="8" style="1" bestFit="1" customWidth="1"/>
    <col min="6915" max="6915" width="6.85546875" style="1" customWidth="1"/>
    <col min="6916" max="6916" width="5.140625" style="1" customWidth="1"/>
    <col min="6917" max="6917" width="7.7109375" style="1" customWidth="1"/>
    <col min="6918" max="6918" width="6.5703125" style="1" customWidth="1"/>
    <col min="6919" max="6919" width="21.7109375" style="1" bestFit="1" customWidth="1"/>
    <col min="6920" max="6920" width="4.7109375" style="1" customWidth="1"/>
    <col min="6921" max="6921" width="5.28515625" style="1" customWidth="1"/>
    <col min="6922" max="6922" width="6.5703125" style="1" customWidth="1"/>
    <col min="6923" max="6923" width="6.7109375" style="1" customWidth="1"/>
    <col min="6924" max="6924" width="7.140625" style="1" customWidth="1"/>
    <col min="6925" max="6925" width="6" style="1" customWidth="1"/>
    <col min="6926" max="6926" width="6.5703125" style="1" customWidth="1"/>
    <col min="6927" max="6927" width="6.28515625" style="1" customWidth="1"/>
    <col min="6928" max="6928" width="10.7109375" style="1" customWidth="1"/>
    <col min="6929" max="6930" width="9.140625" style="1"/>
    <col min="6931" max="6931" width="19.7109375" style="1" bestFit="1" customWidth="1"/>
    <col min="6932" max="7167" width="9.140625" style="1"/>
    <col min="7168" max="7168" width="8.42578125" style="1" bestFit="1" customWidth="1"/>
    <col min="7169" max="7169" width="17.5703125" style="1" customWidth="1"/>
    <col min="7170" max="7170" width="8" style="1" bestFit="1" customWidth="1"/>
    <col min="7171" max="7171" width="6.85546875" style="1" customWidth="1"/>
    <col min="7172" max="7172" width="5.140625" style="1" customWidth="1"/>
    <col min="7173" max="7173" width="7.7109375" style="1" customWidth="1"/>
    <col min="7174" max="7174" width="6.5703125" style="1" customWidth="1"/>
    <col min="7175" max="7175" width="21.7109375" style="1" bestFit="1" customWidth="1"/>
    <col min="7176" max="7176" width="4.7109375" style="1" customWidth="1"/>
    <col min="7177" max="7177" width="5.28515625" style="1" customWidth="1"/>
    <col min="7178" max="7178" width="6.5703125" style="1" customWidth="1"/>
    <col min="7179" max="7179" width="6.7109375" style="1" customWidth="1"/>
    <col min="7180" max="7180" width="7.140625" style="1" customWidth="1"/>
    <col min="7181" max="7181" width="6" style="1" customWidth="1"/>
    <col min="7182" max="7182" width="6.5703125" style="1" customWidth="1"/>
    <col min="7183" max="7183" width="6.28515625" style="1" customWidth="1"/>
    <col min="7184" max="7184" width="10.7109375" style="1" customWidth="1"/>
    <col min="7185" max="7186" width="9.140625" style="1"/>
    <col min="7187" max="7187" width="19.7109375" style="1" bestFit="1" customWidth="1"/>
    <col min="7188" max="7423" width="9.140625" style="1"/>
    <col min="7424" max="7424" width="8.42578125" style="1" bestFit="1" customWidth="1"/>
    <col min="7425" max="7425" width="17.5703125" style="1" customWidth="1"/>
    <col min="7426" max="7426" width="8" style="1" bestFit="1" customWidth="1"/>
    <col min="7427" max="7427" width="6.85546875" style="1" customWidth="1"/>
    <col min="7428" max="7428" width="5.140625" style="1" customWidth="1"/>
    <col min="7429" max="7429" width="7.7109375" style="1" customWidth="1"/>
    <col min="7430" max="7430" width="6.5703125" style="1" customWidth="1"/>
    <col min="7431" max="7431" width="21.7109375" style="1" bestFit="1" customWidth="1"/>
    <col min="7432" max="7432" width="4.7109375" style="1" customWidth="1"/>
    <col min="7433" max="7433" width="5.28515625" style="1" customWidth="1"/>
    <col min="7434" max="7434" width="6.5703125" style="1" customWidth="1"/>
    <col min="7435" max="7435" width="6.7109375" style="1" customWidth="1"/>
    <col min="7436" max="7436" width="7.140625" style="1" customWidth="1"/>
    <col min="7437" max="7437" width="6" style="1" customWidth="1"/>
    <col min="7438" max="7438" width="6.5703125" style="1" customWidth="1"/>
    <col min="7439" max="7439" width="6.28515625" style="1" customWidth="1"/>
    <col min="7440" max="7440" width="10.7109375" style="1" customWidth="1"/>
    <col min="7441" max="7442" width="9.140625" style="1"/>
    <col min="7443" max="7443" width="19.7109375" style="1" bestFit="1" customWidth="1"/>
    <col min="7444" max="7679" width="9.140625" style="1"/>
    <col min="7680" max="7680" width="8.42578125" style="1" bestFit="1" customWidth="1"/>
    <col min="7681" max="7681" width="17.5703125" style="1" customWidth="1"/>
    <col min="7682" max="7682" width="8" style="1" bestFit="1" customWidth="1"/>
    <col min="7683" max="7683" width="6.85546875" style="1" customWidth="1"/>
    <col min="7684" max="7684" width="5.140625" style="1" customWidth="1"/>
    <col min="7685" max="7685" width="7.7109375" style="1" customWidth="1"/>
    <col min="7686" max="7686" width="6.5703125" style="1" customWidth="1"/>
    <col min="7687" max="7687" width="21.7109375" style="1" bestFit="1" customWidth="1"/>
    <col min="7688" max="7688" width="4.7109375" style="1" customWidth="1"/>
    <col min="7689" max="7689" width="5.28515625" style="1" customWidth="1"/>
    <col min="7690" max="7690" width="6.5703125" style="1" customWidth="1"/>
    <col min="7691" max="7691" width="6.7109375" style="1" customWidth="1"/>
    <col min="7692" max="7692" width="7.140625" style="1" customWidth="1"/>
    <col min="7693" max="7693" width="6" style="1" customWidth="1"/>
    <col min="7694" max="7694" width="6.5703125" style="1" customWidth="1"/>
    <col min="7695" max="7695" width="6.28515625" style="1" customWidth="1"/>
    <col min="7696" max="7696" width="10.7109375" style="1" customWidth="1"/>
    <col min="7697" max="7698" width="9.140625" style="1"/>
    <col min="7699" max="7699" width="19.7109375" style="1" bestFit="1" customWidth="1"/>
    <col min="7700" max="7935" width="9.140625" style="1"/>
    <col min="7936" max="7936" width="8.42578125" style="1" bestFit="1" customWidth="1"/>
    <col min="7937" max="7937" width="17.5703125" style="1" customWidth="1"/>
    <col min="7938" max="7938" width="8" style="1" bestFit="1" customWidth="1"/>
    <col min="7939" max="7939" width="6.85546875" style="1" customWidth="1"/>
    <col min="7940" max="7940" width="5.140625" style="1" customWidth="1"/>
    <col min="7941" max="7941" width="7.7109375" style="1" customWidth="1"/>
    <col min="7942" max="7942" width="6.5703125" style="1" customWidth="1"/>
    <col min="7943" max="7943" width="21.7109375" style="1" bestFit="1" customWidth="1"/>
    <col min="7944" max="7944" width="4.7109375" style="1" customWidth="1"/>
    <col min="7945" max="7945" width="5.28515625" style="1" customWidth="1"/>
    <col min="7946" max="7946" width="6.5703125" style="1" customWidth="1"/>
    <col min="7947" max="7947" width="6.7109375" style="1" customWidth="1"/>
    <col min="7948" max="7948" width="7.140625" style="1" customWidth="1"/>
    <col min="7949" max="7949" width="6" style="1" customWidth="1"/>
    <col min="7950" max="7950" width="6.5703125" style="1" customWidth="1"/>
    <col min="7951" max="7951" width="6.28515625" style="1" customWidth="1"/>
    <col min="7952" max="7952" width="10.7109375" style="1" customWidth="1"/>
    <col min="7953" max="7954" width="9.140625" style="1"/>
    <col min="7955" max="7955" width="19.7109375" style="1" bestFit="1" customWidth="1"/>
    <col min="7956" max="8191" width="9.140625" style="1"/>
    <col min="8192" max="8192" width="8.42578125" style="1" bestFit="1" customWidth="1"/>
    <col min="8193" max="8193" width="17.5703125" style="1" customWidth="1"/>
    <col min="8194" max="8194" width="8" style="1" bestFit="1" customWidth="1"/>
    <col min="8195" max="8195" width="6.85546875" style="1" customWidth="1"/>
    <col min="8196" max="8196" width="5.140625" style="1" customWidth="1"/>
    <col min="8197" max="8197" width="7.7109375" style="1" customWidth="1"/>
    <col min="8198" max="8198" width="6.5703125" style="1" customWidth="1"/>
    <col min="8199" max="8199" width="21.7109375" style="1" bestFit="1" customWidth="1"/>
    <col min="8200" max="8200" width="4.7109375" style="1" customWidth="1"/>
    <col min="8201" max="8201" width="5.28515625" style="1" customWidth="1"/>
    <col min="8202" max="8202" width="6.5703125" style="1" customWidth="1"/>
    <col min="8203" max="8203" width="6.7109375" style="1" customWidth="1"/>
    <col min="8204" max="8204" width="7.140625" style="1" customWidth="1"/>
    <col min="8205" max="8205" width="6" style="1" customWidth="1"/>
    <col min="8206" max="8206" width="6.5703125" style="1" customWidth="1"/>
    <col min="8207" max="8207" width="6.28515625" style="1" customWidth="1"/>
    <col min="8208" max="8208" width="10.7109375" style="1" customWidth="1"/>
    <col min="8209" max="8210" width="9.140625" style="1"/>
    <col min="8211" max="8211" width="19.7109375" style="1" bestFit="1" customWidth="1"/>
    <col min="8212" max="8447" width="9.140625" style="1"/>
    <col min="8448" max="8448" width="8.42578125" style="1" bestFit="1" customWidth="1"/>
    <col min="8449" max="8449" width="17.5703125" style="1" customWidth="1"/>
    <col min="8450" max="8450" width="8" style="1" bestFit="1" customWidth="1"/>
    <col min="8451" max="8451" width="6.85546875" style="1" customWidth="1"/>
    <col min="8452" max="8452" width="5.140625" style="1" customWidth="1"/>
    <col min="8453" max="8453" width="7.7109375" style="1" customWidth="1"/>
    <col min="8454" max="8454" width="6.5703125" style="1" customWidth="1"/>
    <col min="8455" max="8455" width="21.7109375" style="1" bestFit="1" customWidth="1"/>
    <col min="8456" max="8456" width="4.7109375" style="1" customWidth="1"/>
    <col min="8457" max="8457" width="5.28515625" style="1" customWidth="1"/>
    <col min="8458" max="8458" width="6.5703125" style="1" customWidth="1"/>
    <col min="8459" max="8459" width="6.7109375" style="1" customWidth="1"/>
    <col min="8460" max="8460" width="7.140625" style="1" customWidth="1"/>
    <col min="8461" max="8461" width="6" style="1" customWidth="1"/>
    <col min="8462" max="8462" width="6.5703125" style="1" customWidth="1"/>
    <col min="8463" max="8463" width="6.28515625" style="1" customWidth="1"/>
    <col min="8464" max="8464" width="10.7109375" style="1" customWidth="1"/>
    <col min="8465" max="8466" width="9.140625" style="1"/>
    <col min="8467" max="8467" width="19.7109375" style="1" bestFit="1" customWidth="1"/>
    <col min="8468" max="8703" width="9.140625" style="1"/>
    <col min="8704" max="8704" width="8.42578125" style="1" bestFit="1" customWidth="1"/>
    <col min="8705" max="8705" width="17.5703125" style="1" customWidth="1"/>
    <col min="8706" max="8706" width="8" style="1" bestFit="1" customWidth="1"/>
    <col min="8707" max="8707" width="6.85546875" style="1" customWidth="1"/>
    <col min="8708" max="8708" width="5.140625" style="1" customWidth="1"/>
    <col min="8709" max="8709" width="7.7109375" style="1" customWidth="1"/>
    <col min="8710" max="8710" width="6.5703125" style="1" customWidth="1"/>
    <col min="8711" max="8711" width="21.7109375" style="1" bestFit="1" customWidth="1"/>
    <col min="8712" max="8712" width="4.7109375" style="1" customWidth="1"/>
    <col min="8713" max="8713" width="5.28515625" style="1" customWidth="1"/>
    <col min="8714" max="8714" width="6.5703125" style="1" customWidth="1"/>
    <col min="8715" max="8715" width="6.7109375" style="1" customWidth="1"/>
    <col min="8716" max="8716" width="7.140625" style="1" customWidth="1"/>
    <col min="8717" max="8717" width="6" style="1" customWidth="1"/>
    <col min="8718" max="8718" width="6.5703125" style="1" customWidth="1"/>
    <col min="8719" max="8719" width="6.28515625" style="1" customWidth="1"/>
    <col min="8720" max="8720" width="10.7109375" style="1" customWidth="1"/>
    <col min="8721" max="8722" width="9.140625" style="1"/>
    <col min="8723" max="8723" width="19.7109375" style="1" bestFit="1" customWidth="1"/>
    <col min="8724" max="8959" width="9.140625" style="1"/>
    <col min="8960" max="8960" width="8.42578125" style="1" bestFit="1" customWidth="1"/>
    <col min="8961" max="8961" width="17.5703125" style="1" customWidth="1"/>
    <col min="8962" max="8962" width="8" style="1" bestFit="1" customWidth="1"/>
    <col min="8963" max="8963" width="6.85546875" style="1" customWidth="1"/>
    <col min="8964" max="8964" width="5.140625" style="1" customWidth="1"/>
    <col min="8965" max="8965" width="7.7109375" style="1" customWidth="1"/>
    <col min="8966" max="8966" width="6.5703125" style="1" customWidth="1"/>
    <col min="8967" max="8967" width="21.7109375" style="1" bestFit="1" customWidth="1"/>
    <col min="8968" max="8968" width="4.7109375" style="1" customWidth="1"/>
    <col min="8969" max="8969" width="5.28515625" style="1" customWidth="1"/>
    <col min="8970" max="8970" width="6.5703125" style="1" customWidth="1"/>
    <col min="8971" max="8971" width="6.7109375" style="1" customWidth="1"/>
    <col min="8972" max="8972" width="7.140625" style="1" customWidth="1"/>
    <col min="8973" max="8973" width="6" style="1" customWidth="1"/>
    <col min="8974" max="8974" width="6.5703125" style="1" customWidth="1"/>
    <col min="8975" max="8975" width="6.28515625" style="1" customWidth="1"/>
    <col min="8976" max="8976" width="10.7109375" style="1" customWidth="1"/>
    <col min="8977" max="8978" width="9.140625" style="1"/>
    <col min="8979" max="8979" width="19.7109375" style="1" bestFit="1" customWidth="1"/>
    <col min="8980" max="9215" width="9.140625" style="1"/>
    <col min="9216" max="9216" width="8.42578125" style="1" bestFit="1" customWidth="1"/>
    <col min="9217" max="9217" width="17.5703125" style="1" customWidth="1"/>
    <col min="9218" max="9218" width="8" style="1" bestFit="1" customWidth="1"/>
    <col min="9219" max="9219" width="6.85546875" style="1" customWidth="1"/>
    <col min="9220" max="9220" width="5.140625" style="1" customWidth="1"/>
    <col min="9221" max="9221" width="7.7109375" style="1" customWidth="1"/>
    <col min="9222" max="9222" width="6.5703125" style="1" customWidth="1"/>
    <col min="9223" max="9223" width="21.7109375" style="1" bestFit="1" customWidth="1"/>
    <col min="9224" max="9224" width="4.7109375" style="1" customWidth="1"/>
    <col min="9225" max="9225" width="5.28515625" style="1" customWidth="1"/>
    <col min="9226" max="9226" width="6.5703125" style="1" customWidth="1"/>
    <col min="9227" max="9227" width="6.7109375" style="1" customWidth="1"/>
    <col min="9228" max="9228" width="7.140625" style="1" customWidth="1"/>
    <col min="9229" max="9229" width="6" style="1" customWidth="1"/>
    <col min="9230" max="9230" width="6.5703125" style="1" customWidth="1"/>
    <col min="9231" max="9231" width="6.28515625" style="1" customWidth="1"/>
    <col min="9232" max="9232" width="10.7109375" style="1" customWidth="1"/>
    <col min="9233" max="9234" width="9.140625" style="1"/>
    <col min="9235" max="9235" width="19.7109375" style="1" bestFit="1" customWidth="1"/>
    <col min="9236" max="9471" width="9.140625" style="1"/>
    <col min="9472" max="9472" width="8.42578125" style="1" bestFit="1" customWidth="1"/>
    <col min="9473" max="9473" width="17.5703125" style="1" customWidth="1"/>
    <col min="9474" max="9474" width="8" style="1" bestFit="1" customWidth="1"/>
    <col min="9475" max="9475" width="6.85546875" style="1" customWidth="1"/>
    <col min="9476" max="9476" width="5.140625" style="1" customWidth="1"/>
    <col min="9477" max="9477" width="7.7109375" style="1" customWidth="1"/>
    <col min="9478" max="9478" width="6.5703125" style="1" customWidth="1"/>
    <col min="9479" max="9479" width="21.7109375" style="1" bestFit="1" customWidth="1"/>
    <col min="9480" max="9480" width="4.7109375" style="1" customWidth="1"/>
    <col min="9481" max="9481" width="5.28515625" style="1" customWidth="1"/>
    <col min="9482" max="9482" width="6.5703125" style="1" customWidth="1"/>
    <col min="9483" max="9483" width="6.7109375" style="1" customWidth="1"/>
    <col min="9484" max="9484" width="7.140625" style="1" customWidth="1"/>
    <col min="9485" max="9485" width="6" style="1" customWidth="1"/>
    <col min="9486" max="9486" width="6.5703125" style="1" customWidth="1"/>
    <col min="9487" max="9487" width="6.28515625" style="1" customWidth="1"/>
    <col min="9488" max="9488" width="10.7109375" style="1" customWidth="1"/>
    <col min="9489" max="9490" width="9.140625" style="1"/>
    <col min="9491" max="9491" width="19.7109375" style="1" bestFit="1" customWidth="1"/>
    <col min="9492" max="9727" width="9.140625" style="1"/>
    <col min="9728" max="9728" width="8.42578125" style="1" bestFit="1" customWidth="1"/>
    <col min="9729" max="9729" width="17.5703125" style="1" customWidth="1"/>
    <col min="9730" max="9730" width="8" style="1" bestFit="1" customWidth="1"/>
    <col min="9731" max="9731" width="6.85546875" style="1" customWidth="1"/>
    <col min="9732" max="9732" width="5.140625" style="1" customWidth="1"/>
    <col min="9733" max="9733" width="7.7109375" style="1" customWidth="1"/>
    <col min="9734" max="9734" width="6.5703125" style="1" customWidth="1"/>
    <col min="9735" max="9735" width="21.7109375" style="1" bestFit="1" customWidth="1"/>
    <col min="9736" max="9736" width="4.7109375" style="1" customWidth="1"/>
    <col min="9737" max="9737" width="5.28515625" style="1" customWidth="1"/>
    <col min="9738" max="9738" width="6.5703125" style="1" customWidth="1"/>
    <col min="9739" max="9739" width="6.7109375" style="1" customWidth="1"/>
    <col min="9740" max="9740" width="7.140625" style="1" customWidth="1"/>
    <col min="9741" max="9741" width="6" style="1" customWidth="1"/>
    <col min="9742" max="9742" width="6.5703125" style="1" customWidth="1"/>
    <col min="9743" max="9743" width="6.28515625" style="1" customWidth="1"/>
    <col min="9744" max="9744" width="10.7109375" style="1" customWidth="1"/>
    <col min="9745" max="9746" width="9.140625" style="1"/>
    <col min="9747" max="9747" width="19.7109375" style="1" bestFit="1" customWidth="1"/>
    <col min="9748" max="9983" width="9.140625" style="1"/>
    <col min="9984" max="9984" width="8.42578125" style="1" bestFit="1" customWidth="1"/>
    <col min="9985" max="9985" width="17.5703125" style="1" customWidth="1"/>
    <col min="9986" max="9986" width="8" style="1" bestFit="1" customWidth="1"/>
    <col min="9987" max="9987" width="6.85546875" style="1" customWidth="1"/>
    <col min="9988" max="9988" width="5.140625" style="1" customWidth="1"/>
    <col min="9989" max="9989" width="7.7109375" style="1" customWidth="1"/>
    <col min="9990" max="9990" width="6.5703125" style="1" customWidth="1"/>
    <col min="9991" max="9991" width="21.7109375" style="1" bestFit="1" customWidth="1"/>
    <col min="9992" max="9992" width="4.7109375" style="1" customWidth="1"/>
    <col min="9993" max="9993" width="5.28515625" style="1" customWidth="1"/>
    <col min="9994" max="9994" width="6.5703125" style="1" customWidth="1"/>
    <col min="9995" max="9995" width="6.7109375" style="1" customWidth="1"/>
    <col min="9996" max="9996" width="7.140625" style="1" customWidth="1"/>
    <col min="9997" max="9997" width="6" style="1" customWidth="1"/>
    <col min="9998" max="9998" width="6.5703125" style="1" customWidth="1"/>
    <col min="9999" max="9999" width="6.28515625" style="1" customWidth="1"/>
    <col min="10000" max="10000" width="10.7109375" style="1" customWidth="1"/>
    <col min="10001" max="10002" width="9.140625" style="1"/>
    <col min="10003" max="10003" width="19.7109375" style="1" bestFit="1" customWidth="1"/>
    <col min="10004" max="10239" width="9.140625" style="1"/>
    <col min="10240" max="10240" width="8.42578125" style="1" bestFit="1" customWidth="1"/>
    <col min="10241" max="10241" width="17.5703125" style="1" customWidth="1"/>
    <col min="10242" max="10242" width="8" style="1" bestFit="1" customWidth="1"/>
    <col min="10243" max="10243" width="6.85546875" style="1" customWidth="1"/>
    <col min="10244" max="10244" width="5.140625" style="1" customWidth="1"/>
    <col min="10245" max="10245" width="7.7109375" style="1" customWidth="1"/>
    <col min="10246" max="10246" width="6.5703125" style="1" customWidth="1"/>
    <col min="10247" max="10247" width="21.7109375" style="1" bestFit="1" customWidth="1"/>
    <col min="10248" max="10248" width="4.7109375" style="1" customWidth="1"/>
    <col min="10249" max="10249" width="5.28515625" style="1" customWidth="1"/>
    <col min="10250" max="10250" width="6.5703125" style="1" customWidth="1"/>
    <col min="10251" max="10251" width="6.7109375" style="1" customWidth="1"/>
    <col min="10252" max="10252" width="7.140625" style="1" customWidth="1"/>
    <col min="10253" max="10253" width="6" style="1" customWidth="1"/>
    <col min="10254" max="10254" width="6.5703125" style="1" customWidth="1"/>
    <col min="10255" max="10255" width="6.28515625" style="1" customWidth="1"/>
    <col min="10256" max="10256" width="10.7109375" style="1" customWidth="1"/>
    <col min="10257" max="10258" width="9.140625" style="1"/>
    <col min="10259" max="10259" width="19.7109375" style="1" bestFit="1" customWidth="1"/>
    <col min="10260" max="10495" width="9.140625" style="1"/>
    <col min="10496" max="10496" width="8.42578125" style="1" bestFit="1" customWidth="1"/>
    <col min="10497" max="10497" width="17.5703125" style="1" customWidth="1"/>
    <col min="10498" max="10498" width="8" style="1" bestFit="1" customWidth="1"/>
    <col min="10499" max="10499" width="6.85546875" style="1" customWidth="1"/>
    <col min="10500" max="10500" width="5.140625" style="1" customWidth="1"/>
    <col min="10501" max="10501" width="7.7109375" style="1" customWidth="1"/>
    <col min="10502" max="10502" width="6.5703125" style="1" customWidth="1"/>
    <col min="10503" max="10503" width="21.7109375" style="1" bestFit="1" customWidth="1"/>
    <col min="10504" max="10504" width="4.7109375" style="1" customWidth="1"/>
    <col min="10505" max="10505" width="5.28515625" style="1" customWidth="1"/>
    <col min="10506" max="10506" width="6.5703125" style="1" customWidth="1"/>
    <col min="10507" max="10507" width="6.7109375" style="1" customWidth="1"/>
    <col min="10508" max="10508" width="7.140625" style="1" customWidth="1"/>
    <col min="10509" max="10509" width="6" style="1" customWidth="1"/>
    <col min="10510" max="10510" width="6.5703125" style="1" customWidth="1"/>
    <col min="10511" max="10511" width="6.28515625" style="1" customWidth="1"/>
    <col min="10512" max="10512" width="10.7109375" style="1" customWidth="1"/>
    <col min="10513" max="10514" width="9.140625" style="1"/>
    <col min="10515" max="10515" width="19.7109375" style="1" bestFit="1" customWidth="1"/>
    <col min="10516" max="10751" width="9.140625" style="1"/>
    <col min="10752" max="10752" width="8.42578125" style="1" bestFit="1" customWidth="1"/>
    <col min="10753" max="10753" width="17.5703125" style="1" customWidth="1"/>
    <col min="10754" max="10754" width="8" style="1" bestFit="1" customWidth="1"/>
    <col min="10755" max="10755" width="6.85546875" style="1" customWidth="1"/>
    <col min="10756" max="10756" width="5.140625" style="1" customWidth="1"/>
    <col min="10757" max="10757" width="7.7109375" style="1" customWidth="1"/>
    <col min="10758" max="10758" width="6.5703125" style="1" customWidth="1"/>
    <col min="10759" max="10759" width="21.7109375" style="1" bestFit="1" customWidth="1"/>
    <col min="10760" max="10760" width="4.7109375" style="1" customWidth="1"/>
    <col min="10761" max="10761" width="5.28515625" style="1" customWidth="1"/>
    <col min="10762" max="10762" width="6.5703125" style="1" customWidth="1"/>
    <col min="10763" max="10763" width="6.7109375" style="1" customWidth="1"/>
    <col min="10764" max="10764" width="7.140625" style="1" customWidth="1"/>
    <col min="10765" max="10765" width="6" style="1" customWidth="1"/>
    <col min="10766" max="10766" width="6.5703125" style="1" customWidth="1"/>
    <col min="10767" max="10767" width="6.28515625" style="1" customWidth="1"/>
    <col min="10768" max="10768" width="10.7109375" style="1" customWidth="1"/>
    <col min="10769" max="10770" width="9.140625" style="1"/>
    <col min="10771" max="10771" width="19.7109375" style="1" bestFit="1" customWidth="1"/>
    <col min="10772" max="11007" width="9.140625" style="1"/>
    <col min="11008" max="11008" width="8.42578125" style="1" bestFit="1" customWidth="1"/>
    <col min="11009" max="11009" width="17.5703125" style="1" customWidth="1"/>
    <col min="11010" max="11010" width="8" style="1" bestFit="1" customWidth="1"/>
    <col min="11011" max="11011" width="6.85546875" style="1" customWidth="1"/>
    <col min="11012" max="11012" width="5.140625" style="1" customWidth="1"/>
    <col min="11013" max="11013" width="7.7109375" style="1" customWidth="1"/>
    <col min="11014" max="11014" width="6.5703125" style="1" customWidth="1"/>
    <col min="11015" max="11015" width="21.7109375" style="1" bestFit="1" customWidth="1"/>
    <col min="11016" max="11016" width="4.7109375" style="1" customWidth="1"/>
    <col min="11017" max="11017" width="5.28515625" style="1" customWidth="1"/>
    <col min="11018" max="11018" width="6.5703125" style="1" customWidth="1"/>
    <col min="11019" max="11019" width="6.7109375" style="1" customWidth="1"/>
    <col min="11020" max="11020" width="7.140625" style="1" customWidth="1"/>
    <col min="11021" max="11021" width="6" style="1" customWidth="1"/>
    <col min="11022" max="11022" width="6.5703125" style="1" customWidth="1"/>
    <col min="11023" max="11023" width="6.28515625" style="1" customWidth="1"/>
    <col min="11024" max="11024" width="10.7109375" style="1" customWidth="1"/>
    <col min="11025" max="11026" width="9.140625" style="1"/>
    <col min="11027" max="11027" width="19.7109375" style="1" bestFit="1" customWidth="1"/>
    <col min="11028" max="11263" width="9.140625" style="1"/>
    <col min="11264" max="11264" width="8.42578125" style="1" bestFit="1" customWidth="1"/>
    <col min="11265" max="11265" width="17.5703125" style="1" customWidth="1"/>
    <col min="11266" max="11266" width="8" style="1" bestFit="1" customWidth="1"/>
    <col min="11267" max="11267" width="6.85546875" style="1" customWidth="1"/>
    <col min="11268" max="11268" width="5.140625" style="1" customWidth="1"/>
    <col min="11269" max="11269" width="7.7109375" style="1" customWidth="1"/>
    <col min="11270" max="11270" width="6.5703125" style="1" customWidth="1"/>
    <col min="11271" max="11271" width="21.7109375" style="1" bestFit="1" customWidth="1"/>
    <col min="11272" max="11272" width="4.7109375" style="1" customWidth="1"/>
    <col min="11273" max="11273" width="5.28515625" style="1" customWidth="1"/>
    <col min="11274" max="11274" width="6.5703125" style="1" customWidth="1"/>
    <col min="11275" max="11275" width="6.7109375" style="1" customWidth="1"/>
    <col min="11276" max="11276" width="7.140625" style="1" customWidth="1"/>
    <col min="11277" max="11277" width="6" style="1" customWidth="1"/>
    <col min="11278" max="11278" width="6.5703125" style="1" customWidth="1"/>
    <col min="11279" max="11279" width="6.28515625" style="1" customWidth="1"/>
    <col min="11280" max="11280" width="10.7109375" style="1" customWidth="1"/>
    <col min="11281" max="11282" width="9.140625" style="1"/>
    <col min="11283" max="11283" width="19.7109375" style="1" bestFit="1" customWidth="1"/>
    <col min="11284" max="11519" width="9.140625" style="1"/>
    <col min="11520" max="11520" width="8.42578125" style="1" bestFit="1" customWidth="1"/>
    <col min="11521" max="11521" width="17.5703125" style="1" customWidth="1"/>
    <col min="11522" max="11522" width="8" style="1" bestFit="1" customWidth="1"/>
    <col min="11523" max="11523" width="6.85546875" style="1" customWidth="1"/>
    <col min="11524" max="11524" width="5.140625" style="1" customWidth="1"/>
    <col min="11525" max="11525" width="7.7109375" style="1" customWidth="1"/>
    <col min="11526" max="11526" width="6.5703125" style="1" customWidth="1"/>
    <col min="11527" max="11527" width="21.7109375" style="1" bestFit="1" customWidth="1"/>
    <col min="11528" max="11528" width="4.7109375" style="1" customWidth="1"/>
    <col min="11529" max="11529" width="5.28515625" style="1" customWidth="1"/>
    <col min="11530" max="11530" width="6.5703125" style="1" customWidth="1"/>
    <col min="11531" max="11531" width="6.7109375" style="1" customWidth="1"/>
    <col min="11532" max="11532" width="7.140625" style="1" customWidth="1"/>
    <col min="11533" max="11533" width="6" style="1" customWidth="1"/>
    <col min="11534" max="11534" width="6.5703125" style="1" customWidth="1"/>
    <col min="11535" max="11535" width="6.28515625" style="1" customWidth="1"/>
    <col min="11536" max="11536" width="10.7109375" style="1" customWidth="1"/>
    <col min="11537" max="11538" width="9.140625" style="1"/>
    <col min="11539" max="11539" width="19.7109375" style="1" bestFit="1" customWidth="1"/>
    <col min="11540" max="11775" width="9.140625" style="1"/>
    <col min="11776" max="11776" width="8.42578125" style="1" bestFit="1" customWidth="1"/>
    <col min="11777" max="11777" width="17.5703125" style="1" customWidth="1"/>
    <col min="11778" max="11778" width="8" style="1" bestFit="1" customWidth="1"/>
    <col min="11779" max="11779" width="6.85546875" style="1" customWidth="1"/>
    <col min="11780" max="11780" width="5.140625" style="1" customWidth="1"/>
    <col min="11781" max="11781" width="7.7109375" style="1" customWidth="1"/>
    <col min="11782" max="11782" width="6.5703125" style="1" customWidth="1"/>
    <col min="11783" max="11783" width="21.7109375" style="1" bestFit="1" customWidth="1"/>
    <col min="11784" max="11784" width="4.7109375" style="1" customWidth="1"/>
    <col min="11785" max="11785" width="5.28515625" style="1" customWidth="1"/>
    <col min="11786" max="11786" width="6.5703125" style="1" customWidth="1"/>
    <col min="11787" max="11787" width="6.7109375" style="1" customWidth="1"/>
    <col min="11788" max="11788" width="7.140625" style="1" customWidth="1"/>
    <col min="11789" max="11789" width="6" style="1" customWidth="1"/>
    <col min="11790" max="11790" width="6.5703125" style="1" customWidth="1"/>
    <col min="11791" max="11791" width="6.28515625" style="1" customWidth="1"/>
    <col min="11792" max="11792" width="10.7109375" style="1" customWidth="1"/>
    <col min="11793" max="11794" width="9.140625" style="1"/>
    <col min="11795" max="11795" width="19.7109375" style="1" bestFit="1" customWidth="1"/>
    <col min="11796" max="12031" width="9.140625" style="1"/>
    <col min="12032" max="12032" width="8.42578125" style="1" bestFit="1" customWidth="1"/>
    <col min="12033" max="12033" width="17.5703125" style="1" customWidth="1"/>
    <col min="12034" max="12034" width="8" style="1" bestFit="1" customWidth="1"/>
    <col min="12035" max="12035" width="6.85546875" style="1" customWidth="1"/>
    <col min="12036" max="12036" width="5.140625" style="1" customWidth="1"/>
    <col min="12037" max="12037" width="7.7109375" style="1" customWidth="1"/>
    <col min="12038" max="12038" width="6.5703125" style="1" customWidth="1"/>
    <col min="12039" max="12039" width="21.7109375" style="1" bestFit="1" customWidth="1"/>
    <col min="12040" max="12040" width="4.7109375" style="1" customWidth="1"/>
    <col min="12041" max="12041" width="5.28515625" style="1" customWidth="1"/>
    <col min="12042" max="12042" width="6.5703125" style="1" customWidth="1"/>
    <col min="12043" max="12043" width="6.7109375" style="1" customWidth="1"/>
    <col min="12044" max="12044" width="7.140625" style="1" customWidth="1"/>
    <col min="12045" max="12045" width="6" style="1" customWidth="1"/>
    <col min="12046" max="12046" width="6.5703125" style="1" customWidth="1"/>
    <col min="12047" max="12047" width="6.28515625" style="1" customWidth="1"/>
    <col min="12048" max="12048" width="10.7109375" style="1" customWidth="1"/>
    <col min="12049" max="12050" width="9.140625" style="1"/>
    <col min="12051" max="12051" width="19.7109375" style="1" bestFit="1" customWidth="1"/>
    <col min="12052" max="12287" width="9.140625" style="1"/>
    <col min="12288" max="12288" width="8.42578125" style="1" bestFit="1" customWidth="1"/>
    <col min="12289" max="12289" width="17.5703125" style="1" customWidth="1"/>
    <col min="12290" max="12290" width="8" style="1" bestFit="1" customWidth="1"/>
    <col min="12291" max="12291" width="6.85546875" style="1" customWidth="1"/>
    <col min="12292" max="12292" width="5.140625" style="1" customWidth="1"/>
    <col min="12293" max="12293" width="7.7109375" style="1" customWidth="1"/>
    <col min="12294" max="12294" width="6.5703125" style="1" customWidth="1"/>
    <col min="12295" max="12295" width="21.7109375" style="1" bestFit="1" customWidth="1"/>
    <col min="12296" max="12296" width="4.7109375" style="1" customWidth="1"/>
    <col min="12297" max="12297" width="5.28515625" style="1" customWidth="1"/>
    <col min="12298" max="12298" width="6.5703125" style="1" customWidth="1"/>
    <col min="12299" max="12299" width="6.7109375" style="1" customWidth="1"/>
    <col min="12300" max="12300" width="7.140625" style="1" customWidth="1"/>
    <col min="12301" max="12301" width="6" style="1" customWidth="1"/>
    <col min="12302" max="12302" width="6.5703125" style="1" customWidth="1"/>
    <col min="12303" max="12303" width="6.28515625" style="1" customWidth="1"/>
    <col min="12304" max="12304" width="10.7109375" style="1" customWidth="1"/>
    <col min="12305" max="12306" width="9.140625" style="1"/>
    <col min="12307" max="12307" width="19.7109375" style="1" bestFit="1" customWidth="1"/>
    <col min="12308" max="12543" width="9.140625" style="1"/>
    <col min="12544" max="12544" width="8.42578125" style="1" bestFit="1" customWidth="1"/>
    <col min="12545" max="12545" width="17.5703125" style="1" customWidth="1"/>
    <col min="12546" max="12546" width="8" style="1" bestFit="1" customWidth="1"/>
    <col min="12547" max="12547" width="6.85546875" style="1" customWidth="1"/>
    <col min="12548" max="12548" width="5.140625" style="1" customWidth="1"/>
    <col min="12549" max="12549" width="7.7109375" style="1" customWidth="1"/>
    <col min="12550" max="12550" width="6.5703125" style="1" customWidth="1"/>
    <col min="12551" max="12551" width="21.7109375" style="1" bestFit="1" customWidth="1"/>
    <col min="12552" max="12552" width="4.7109375" style="1" customWidth="1"/>
    <col min="12553" max="12553" width="5.28515625" style="1" customWidth="1"/>
    <col min="12554" max="12554" width="6.5703125" style="1" customWidth="1"/>
    <col min="12555" max="12555" width="6.7109375" style="1" customWidth="1"/>
    <col min="12556" max="12556" width="7.140625" style="1" customWidth="1"/>
    <col min="12557" max="12557" width="6" style="1" customWidth="1"/>
    <col min="12558" max="12558" width="6.5703125" style="1" customWidth="1"/>
    <col min="12559" max="12559" width="6.28515625" style="1" customWidth="1"/>
    <col min="12560" max="12560" width="10.7109375" style="1" customWidth="1"/>
    <col min="12561" max="12562" width="9.140625" style="1"/>
    <col min="12563" max="12563" width="19.7109375" style="1" bestFit="1" customWidth="1"/>
    <col min="12564" max="12799" width="9.140625" style="1"/>
    <col min="12800" max="12800" width="8.42578125" style="1" bestFit="1" customWidth="1"/>
    <col min="12801" max="12801" width="17.5703125" style="1" customWidth="1"/>
    <col min="12802" max="12802" width="8" style="1" bestFit="1" customWidth="1"/>
    <col min="12803" max="12803" width="6.85546875" style="1" customWidth="1"/>
    <col min="12804" max="12804" width="5.140625" style="1" customWidth="1"/>
    <col min="12805" max="12805" width="7.7109375" style="1" customWidth="1"/>
    <col min="12806" max="12806" width="6.5703125" style="1" customWidth="1"/>
    <col min="12807" max="12807" width="21.7109375" style="1" bestFit="1" customWidth="1"/>
    <col min="12808" max="12808" width="4.7109375" style="1" customWidth="1"/>
    <col min="12809" max="12809" width="5.28515625" style="1" customWidth="1"/>
    <col min="12810" max="12810" width="6.5703125" style="1" customWidth="1"/>
    <col min="12811" max="12811" width="6.7109375" style="1" customWidth="1"/>
    <col min="12812" max="12812" width="7.140625" style="1" customWidth="1"/>
    <col min="12813" max="12813" width="6" style="1" customWidth="1"/>
    <col min="12814" max="12814" width="6.5703125" style="1" customWidth="1"/>
    <col min="12815" max="12815" width="6.28515625" style="1" customWidth="1"/>
    <col min="12816" max="12816" width="10.7109375" style="1" customWidth="1"/>
    <col min="12817" max="12818" width="9.140625" style="1"/>
    <col min="12819" max="12819" width="19.7109375" style="1" bestFit="1" customWidth="1"/>
    <col min="12820" max="13055" width="9.140625" style="1"/>
    <col min="13056" max="13056" width="8.42578125" style="1" bestFit="1" customWidth="1"/>
    <col min="13057" max="13057" width="17.5703125" style="1" customWidth="1"/>
    <col min="13058" max="13058" width="8" style="1" bestFit="1" customWidth="1"/>
    <col min="13059" max="13059" width="6.85546875" style="1" customWidth="1"/>
    <col min="13060" max="13060" width="5.140625" style="1" customWidth="1"/>
    <col min="13061" max="13061" width="7.7109375" style="1" customWidth="1"/>
    <col min="13062" max="13062" width="6.5703125" style="1" customWidth="1"/>
    <col min="13063" max="13063" width="21.7109375" style="1" bestFit="1" customWidth="1"/>
    <col min="13064" max="13064" width="4.7109375" style="1" customWidth="1"/>
    <col min="13065" max="13065" width="5.28515625" style="1" customWidth="1"/>
    <col min="13066" max="13066" width="6.5703125" style="1" customWidth="1"/>
    <col min="13067" max="13067" width="6.7109375" style="1" customWidth="1"/>
    <col min="13068" max="13068" width="7.140625" style="1" customWidth="1"/>
    <col min="13069" max="13069" width="6" style="1" customWidth="1"/>
    <col min="13070" max="13070" width="6.5703125" style="1" customWidth="1"/>
    <col min="13071" max="13071" width="6.28515625" style="1" customWidth="1"/>
    <col min="13072" max="13072" width="10.7109375" style="1" customWidth="1"/>
    <col min="13073" max="13074" width="9.140625" style="1"/>
    <col min="13075" max="13075" width="19.7109375" style="1" bestFit="1" customWidth="1"/>
    <col min="13076" max="13311" width="9.140625" style="1"/>
    <col min="13312" max="13312" width="8.42578125" style="1" bestFit="1" customWidth="1"/>
    <col min="13313" max="13313" width="17.5703125" style="1" customWidth="1"/>
    <col min="13314" max="13314" width="8" style="1" bestFit="1" customWidth="1"/>
    <col min="13315" max="13315" width="6.85546875" style="1" customWidth="1"/>
    <col min="13316" max="13316" width="5.140625" style="1" customWidth="1"/>
    <col min="13317" max="13317" width="7.7109375" style="1" customWidth="1"/>
    <col min="13318" max="13318" width="6.5703125" style="1" customWidth="1"/>
    <col min="13319" max="13319" width="21.7109375" style="1" bestFit="1" customWidth="1"/>
    <col min="13320" max="13320" width="4.7109375" style="1" customWidth="1"/>
    <col min="13321" max="13321" width="5.28515625" style="1" customWidth="1"/>
    <col min="13322" max="13322" width="6.5703125" style="1" customWidth="1"/>
    <col min="13323" max="13323" width="6.7109375" style="1" customWidth="1"/>
    <col min="13324" max="13324" width="7.140625" style="1" customWidth="1"/>
    <col min="13325" max="13325" width="6" style="1" customWidth="1"/>
    <col min="13326" max="13326" width="6.5703125" style="1" customWidth="1"/>
    <col min="13327" max="13327" width="6.28515625" style="1" customWidth="1"/>
    <col min="13328" max="13328" width="10.7109375" style="1" customWidth="1"/>
    <col min="13329" max="13330" width="9.140625" style="1"/>
    <col min="13331" max="13331" width="19.7109375" style="1" bestFit="1" customWidth="1"/>
    <col min="13332" max="13567" width="9.140625" style="1"/>
    <col min="13568" max="13568" width="8.42578125" style="1" bestFit="1" customWidth="1"/>
    <col min="13569" max="13569" width="17.5703125" style="1" customWidth="1"/>
    <col min="13570" max="13570" width="8" style="1" bestFit="1" customWidth="1"/>
    <col min="13571" max="13571" width="6.85546875" style="1" customWidth="1"/>
    <col min="13572" max="13572" width="5.140625" style="1" customWidth="1"/>
    <col min="13573" max="13573" width="7.7109375" style="1" customWidth="1"/>
    <col min="13574" max="13574" width="6.5703125" style="1" customWidth="1"/>
    <col min="13575" max="13575" width="21.7109375" style="1" bestFit="1" customWidth="1"/>
    <col min="13576" max="13576" width="4.7109375" style="1" customWidth="1"/>
    <col min="13577" max="13577" width="5.28515625" style="1" customWidth="1"/>
    <col min="13578" max="13578" width="6.5703125" style="1" customWidth="1"/>
    <col min="13579" max="13579" width="6.7109375" style="1" customWidth="1"/>
    <col min="13580" max="13580" width="7.140625" style="1" customWidth="1"/>
    <col min="13581" max="13581" width="6" style="1" customWidth="1"/>
    <col min="13582" max="13582" width="6.5703125" style="1" customWidth="1"/>
    <col min="13583" max="13583" width="6.28515625" style="1" customWidth="1"/>
    <col min="13584" max="13584" width="10.7109375" style="1" customWidth="1"/>
    <col min="13585" max="13586" width="9.140625" style="1"/>
    <col min="13587" max="13587" width="19.7109375" style="1" bestFit="1" customWidth="1"/>
    <col min="13588" max="13823" width="9.140625" style="1"/>
    <col min="13824" max="13824" width="8.42578125" style="1" bestFit="1" customWidth="1"/>
    <col min="13825" max="13825" width="17.5703125" style="1" customWidth="1"/>
    <col min="13826" max="13826" width="8" style="1" bestFit="1" customWidth="1"/>
    <col min="13827" max="13827" width="6.85546875" style="1" customWidth="1"/>
    <col min="13828" max="13828" width="5.140625" style="1" customWidth="1"/>
    <col min="13829" max="13829" width="7.7109375" style="1" customWidth="1"/>
    <col min="13830" max="13830" width="6.5703125" style="1" customWidth="1"/>
    <col min="13831" max="13831" width="21.7109375" style="1" bestFit="1" customWidth="1"/>
    <col min="13832" max="13832" width="4.7109375" style="1" customWidth="1"/>
    <col min="13833" max="13833" width="5.28515625" style="1" customWidth="1"/>
    <col min="13834" max="13834" width="6.5703125" style="1" customWidth="1"/>
    <col min="13835" max="13835" width="6.7109375" style="1" customWidth="1"/>
    <col min="13836" max="13836" width="7.140625" style="1" customWidth="1"/>
    <col min="13837" max="13837" width="6" style="1" customWidth="1"/>
    <col min="13838" max="13838" width="6.5703125" style="1" customWidth="1"/>
    <col min="13839" max="13839" width="6.28515625" style="1" customWidth="1"/>
    <col min="13840" max="13840" width="10.7109375" style="1" customWidth="1"/>
    <col min="13841" max="13842" width="9.140625" style="1"/>
    <col min="13843" max="13843" width="19.7109375" style="1" bestFit="1" customWidth="1"/>
    <col min="13844" max="14079" width="9.140625" style="1"/>
    <col min="14080" max="14080" width="8.42578125" style="1" bestFit="1" customWidth="1"/>
    <col min="14081" max="14081" width="17.5703125" style="1" customWidth="1"/>
    <col min="14082" max="14082" width="8" style="1" bestFit="1" customWidth="1"/>
    <col min="14083" max="14083" width="6.85546875" style="1" customWidth="1"/>
    <col min="14084" max="14084" width="5.140625" style="1" customWidth="1"/>
    <col min="14085" max="14085" width="7.7109375" style="1" customWidth="1"/>
    <col min="14086" max="14086" width="6.5703125" style="1" customWidth="1"/>
    <col min="14087" max="14087" width="21.7109375" style="1" bestFit="1" customWidth="1"/>
    <col min="14088" max="14088" width="4.7109375" style="1" customWidth="1"/>
    <col min="14089" max="14089" width="5.28515625" style="1" customWidth="1"/>
    <col min="14090" max="14090" width="6.5703125" style="1" customWidth="1"/>
    <col min="14091" max="14091" width="6.7109375" style="1" customWidth="1"/>
    <col min="14092" max="14092" width="7.140625" style="1" customWidth="1"/>
    <col min="14093" max="14093" width="6" style="1" customWidth="1"/>
    <col min="14094" max="14094" width="6.5703125" style="1" customWidth="1"/>
    <col min="14095" max="14095" width="6.28515625" style="1" customWidth="1"/>
    <col min="14096" max="14096" width="10.7109375" style="1" customWidth="1"/>
    <col min="14097" max="14098" width="9.140625" style="1"/>
    <col min="14099" max="14099" width="19.7109375" style="1" bestFit="1" customWidth="1"/>
    <col min="14100" max="14335" width="9.140625" style="1"/>
    <col min="14336" max="14336" width="8.42578125" style="1" bestFit="1" customWidth="1"/>
    <col min="14337" max="14337" width="17.5703125" style="1" customWidth="1"/>
    <col min="14338" max="14338" width="8" style="1" bestFit="1" customWidth="1"/>
    <col min="14339" max="14339" width="6.85546875" style="1" customWidth="1"/>
    <col min="14340" max="14340" width="5.140625" style="1" customWidth="1"/>
    <col min="14341" max="14341" width="7.7109375" style="1" customWidth="1"/>
    <col min="14342" max="14342" width="6.5703125" style="1" customWidth="1"/>
    <col min="14343" max="14343" width="21.7109375" style="1" bestFit="1" customWidth="1"/>
    <col min="14344" max="14344" width="4.7109375" style="1" customWidth="1"/>
    <col min="14345" max="14345" width="5.28515625" style="1" customWidth="1"/>
    <col min="14346" max="14346" width="6.5703125" style="1" customWidth="1"/>
    <col min="14347" max="14347" width="6.7109375" style="1" customWidth="1"/>
    <col min="14348" max="14348" width="7.140625" style="1" customWidth="1"/>
    <col min="14349" max="14349" width="6" style="1" customWidth="1"/>
    <col min="14350" max="14350" width="6.5703125" style="1" customWidth="1"/>
    <col min="14351" max="14351" width="6.28515625" style="1" customWidth="1"/>
    <col min="14352" max="14352" width="10.7109375" style="1" customWidth="1"/>
    <col min="14353" max="14354" width="9.140625" style="1"/>
    <col min="14355" max="14355" width="19.7109375" style="1" bestFit="1" customWidth="1"/>
    <col min="14356" max="14591" width="9.140625" style="1"/>
    <col min="14592" max="14592" width="8.42578125" style="1" bestFit="1" customWidth="1"/>
    <col min="14593" max="14593" width="17.5703125" style="1" customWidth="1"/>
    <col min="14594" max="14594" width="8" style="1" bestFit="1" customWidth="1"/>
    <col min="14595" max="14595" width="6.85546875" style="1" customWidth="1"/>
    <col min="14596" max="14596" width="5.140625" style="1" customWidth="1"/>
    <col min="14597" max="14597" width="7.7109375" style="1" customWidth="1"/>
    <col min="14598" max="14598" width="6.5703125" style="1" customWidth="1"/>
    <col min="14599" max="14599" width="21.7109375" style="1" bestFit="1" customWidth="1"/>
    <col min="14600" max="14600" width="4.7109375" style="1" customWidth="1"/>
    <col min="14601" max="14601" width="5.28515625" style="1" customWidth="1"/>
    <col min="14602" max="14602" width="6.5703125" style="1" customWidth="1"/>
    <col min="14603" max="14603" width="6.7109375" style="1" customWidth="1"/>
    <col min="14604" max="14604" width="7.140625" style="1" customWidth="1"/>
    <col min="14605" max="14605" width="6" style="1" customWidth="1"/>
    <col min="14606" max="14606" width="6.5703125" style="1" customWidth="1"/>
    <col min="14607" max="14607" width="6.28515625" style="1" customWidth="1"/>
    <col min="14608" max="14608" width="10.7109375" style="1" customWidth="1"/>
    <col min="14609" max="14610" width="9.140625" style="1"/>
    <col min="14611" max="14611" width="19.7109375" style="1" bestFit="1" customWidth="1"/>
    <col min="14612" max="14847" width="9.140625" style="1"/>
    <col min="14848" max="14848" width="8.42578125" style="1" bestFit="1" customWidth="1"/>
    <col min="14849" max="14849" width="17.5703125" style="1" customWidth="1"/>
    <col min="14850" max="14850" width="8" style="1" bestFit="1" customWidth="1"/>
    <col min="14851" max="14851" width="6.85546875" style="1" customWidth="1"/>
    <col min="14852" max="14852" width="5.140625" style="1" customWidth="1"/>
    <col min="14853" max="14853" width="7.7109375" style="1" customWidth="1"/>
    <col min="14854" max="14854" width="6.5703125" style="1" customWidth="1"/>
    <col min="14855" max="14855" width="21.7109375" style="1" bestFit="1" customWidth="1"/>
    <col min="14856" max="14856" width="4.7109375" style="1" customWidth="1"/>
    <col min="14857" max="14857" width="5.28515625" style="1" customWidth="1"/>
    <col min="14858" max="14858" width="6.5703125" style="1" customWidth="1"/>
    <col min="14859" max="14859" width="6.7109375" style="1" customWidth="1"/>
    <col min="14860" max="14860" width="7.140625" style="1" customWidth="1"/>
    <col min="14861" max="14861" width="6" style="1" customWidth="1"/>
    <col min="14862" max="14862" width="6.5703125" style="1" customWidth="1"/>
    <col min="14863" max="14863" width="6.28515625" style="1" customWidth="1"/>
    <col min="14864" max="14864" width="10.7109375" style="1" customWidth="1"/>
    <col min="14865" max="14866" width="9.140625" style="1"/>
    <col min="14867" max="14867" width="19.7109375" style="1" bestFit="1" customWidth="1"/>
    <col min="14868" max="15103" width="9.140625" style="1"/>
    <col min="15104" max="15104" width="8.42578125" style="1" bestFit="1" customWidth="1"/>
    <col min="15105" max="15105" width="17.5703125" style="1" customWidth="1"/>
    <col min="15106" max="15106" width="8" style="1" bestFit="1" customWidth="1"/>
    <col min="15107" max="15107" width="6.85546875" style="1" customWidth="1"/>
    <col min="15108" max="15108" width="5.140625" style="1" customWidth="1"/>
    <col min="15109" max="15109" width="7.7109375" style="1" customWidth="1"/>
    <col min="15110" max="15110" width="6.5703125" style="1" customWidth="1"/>
    <col min="15111" max="15111" width="21.7109375" style="1" bestFit="1" customWidth="1"/>
    <col min="15112" max="15112" width="4.7109375" style="1" customWidth="1"/>
    <col min="15113" max="15113" width="5.28515625" style="1" customWidth="1"/>
    <col min="15114" max="15114" width="6.5703125" style="1" customWidth="1"/>
    <col min="15115" max="15115" width="6.7109375" style="1" customWidth="1"/>
    <col min="15116" max="15116" width="7.140625" style="1" customWidth="1"/>
    <col min="15117" max="15117" width="6" style="1" customWidth="1"/>
    <col min="15118" max="15118" width="6.5703125" style="1" customWidth="1"/>
    <col min="15119" max="15119" width="6.28515625" style="1" customWidth="1"/>
    <col min="15120" max="15120" width="10.7109375" style="1" customWidth="1"/>
    <col min="15121" max="15122" width="9.140625" style="1"/>
    <col min="15123" max="15123" width="19.7109375" style="1" bestFit="1" customWidth="1"/>
    <col min="15124" max="15359" width="9.140625" style="1"/>
    <col min="15360" max="15360" width="8.42578125" style="1" bestFit="1" customWidth="1"/>
    <col min="15361" max="15361" width="17.5703125" style="1" customWidth="1"/>
    <col min="15362" max="15362" width="8" style="1" bestFit="1" customWidth="1"/>
    <col min="15363" max="15363" width="6.85546875" style="1" customWidth="1"/>
    <col min="15364" max="15364" width="5.140625" style="1" customWidth="1"/>
    <col min="15365" max="15365" width="7.7109375" style="1" customWidth="1"/>
    <col min="15366" max="15366" width="6.5703125" style="1" customWidth="1"/>
    <col min="15367" max="15367" width="21.7109375" style="1" bestFit="1" customWidth="1"/>
    <col min="15368" max="15368" width="4.7109375" style="1" customWidth="1"/>
    <col min="15369" max="15369" width="5.28515625" style="1" customWidth="1"/>
    <col min="15370" max="15370" width="6.5703125" style="1" customWidth="1"/>
    <col min="15371" max="15371" width="6.7109375" style="1" customWidth="1"/>
    <col min="15372" max="15372" width="7.140625" style="1" customWidth="1"/>
    <col min="15373" max="15373" width="6" style="1" customWidth="1"/>
    <col min="15374" max="15374" width="6.5703125" style="1" customWidth="1"/>
    <col min="15375" max="15375" width="6.28515625" style="1" customWidth="1"/>
    <col min="15376" max="15376" width="10.7109375" style="1" customWidth="1"/>
    <col min="15377" max="15378" width="9.140625" style="1"/>
    <col min="15379" max="15379" width="19.7109375" style="1" bestFit="1" customWidth="1"/>
    <col min="15380" max="15615" width="9.140625" style="1"/>
    <col min="15616" max="15616" width="8.42578125" style="1" bestFit="1" customWidth="1"/>
    <col min="15617" max="15617" width="17.5703125" style="1" customWidth="1"/>
    <col min="15618" max="15618" width="8" style="1" bestFit="1" customWidth="1"/>
    <col min="15619" max="15619" width="6.85546875" style="1" customWidth="1"/>
    <col min="15620" max="15620" width="5.140625" style="1" customWidth="1"/>
    <col min="15621" max="15621" width="7.7109375" style="1" customWidth="1"/>
    <col min="15622" max="15622" width="6.5703125" style="1" customWidth="1"/>
    <col min="15623" max="15623" width="21.7109375" style="1" bestFit="1" customWidth="1"/>
    <col min="15624" max="15624" width="4.7109375" style="1" customWidth="1"/>
    <col min="15625" max="15625" width="5.28515625" style="1" customWidth="1"/>
    <col min="15626" max="15626" width="6.5703125" style="1" customWidth="1"/>
    <col min="15627" max="15627" width="6.7109375" style="1" customWidth="1"/>
    <col min="15628" max="15628" width="7.140625" style="1" customWidth="1"/>
    <col min="15629" max="15629" width="6" style="1" customWidth="1"/>
    <col min="15630" max="15630" width="6.5703125" style="1" customWidth="1"/>
    <col min="15631" max="15631" width="6.28515625" style="1" customWidth="1"/>
    <col min="15632" max="15632" width="10.7109375" style="1" customWidth="1"/>
    <col min="15633" max="15634" width="9.140625" style="1"/>
    <col min="15635" max="15635" width="19.7109375" style="1" bestFit="1" customWidth="1"/>
    <col min="15636" max="15871" width="9.140625" style="1"/>
    <col min="15872" max="15872" width="8.42578125" style="1" bestFit="1" customWidth="1"/>
    <col min="15873" max="15873" width="17.5703125" style="1" customWidth="1"/>
    <col min="15874" max="15874" width="8" style="1" bestFit="1" customWidth="1"/>
    <col min="15875" max="15875" width="6.85546875" style="1" customWidth="1"/>
    <col min="15876" max="15876" width="5.140625" style="1" customWidth="1"/>
    <col min="15877" max="15877" width="7.7109375" style="1" customWidth="1"/>
    <col min="15878" max="15878" width="6.5703125" style="1" customWidth="1"/>
    <col min="15879" max="15879" width="21.7109375" style="1" bestFit="1" customWidth="1"/>
    <col min="15880" max="15880" width="4.7109375" style="1" customWidth="1"/>
    <col min="15881" max="15881" width="5.28515625" style="1" customWidth="1"/>
    <col min="15882" max="15882" width="6.5703125" style="1" customWidth="1"/>
    <col min="15883" max="15883" width="6.7109375" style="1" customWidth="1"/>
    <col min="15884" max="15884" width="7.140625" style="1" customWidth="1"/>
    <col min="15885" max="15885" width="6" style="1" customWidth="1"/>
    <col min="15886" max="15886" width="6.5703125" style="1" customWidth="1"/>
    <col min="15887" max="15887" width="6.28515625" style="1" customWidth="1"/>
    <col min="15888" max="15888" width="10.7109375" style="1" customWidth="1"/>
    <col min="15889" max="15890" width="9.140625" style="1"/>
    <col min="15891" max="15891" width="19.7109375" style="1" bestFit="1" customWidth="1"/>
    <col min="15892" max="16127" width="9.140625" style="1"/>
    <col min="16128" max="16128" width="8.42578125" style="1" bestFit="1" customWidth="1"/>
    <col min="16129" max="16129" width="17.5703125" style="1" customWidth="1"/>
    <col min="16130" max="16130" width="8" style="1" bestFit="1" customWidth="1"/>
    <col min="16131" max="16131" width="6.85546875" style="1" customWidth="1"/>
    <col min="16132" max="16132" width="5.140625" style="1" customWidth="1"/>
    <col min="16133" max="16133" width="7.7109375" style="1" customWidth="1"/>
    <col min="16134" max="16134" width="6.5703125" style="1" customWidth="1"/>
    <col min="16135" max="16135" width="21.7109375" style="1" bestFit="1" customWidth="1"/>
    <col min="16136" max="16136" width="4.7109375" style="1" customWidth="1"/>
    <col min="16137" max="16137" width="5.28515625" style="1" customWidth="1"/>
    <col min="16138" max="16138" width="6.5703125" style="1" customWidth="1"/>
    <col min="16139" max="16139" width="6.7109375" style="1" customWidth="1"/>
    <col min="16140" max="16140" width="7.140625" style="1" customWidth="1"/>
    <col min="16141" max="16141" width="6" style="1" customWidth="1"/>
    <col min="16142" max="16142" width="6.5703125" style="1" customWidth="1"/>
    <col min="16143" max="16143" width="6.28515625" style="1" customWidth="1"/>
    <col min="16144" max="16144" width="10.7109375" style="1" customWidth="1"/>
    <col min="16145" max="16146" width="9.140625" style="1"/>
    <col min="16147" max="16147" width="19.7109375" style="1" bestFit="1" customWidth="1"/>
    <col min="16148" max="16384" width="9.140625" style="1"/>
  </cols>
  <sheetData>
    <row r="1" spans="1:20" ht="14.25" thickBot="1">
      <c r="A1" s="2"/>
      <c r="E1" s="3"/>
      <c r="F1" s="3"/>
      <c r="G1" s="5"/>
      <c r="H1" s="6"/>
      <c r="I1" s="7"/>
      <c r="K1" s="5"/>
      <c r="Q1" s="2"/>
      <c r="R1" s="115"/>
      <c r="S1" s="116"/>
      <c r="T1" s="116"/>
    </row>
    <row r="2" spans="1:20" ht="15" thickTop="1" thickBot="1">
      <c r="A2" s="85"/>
      <c r="B2" s="46"/>
      <c r="C2" s="47"/>
      <c r="D2" s="48"/>
      <c r="E2" s="48"/>
      <c r="F2" s="48"/>
      <c r="G2" s="48"/>
      <c r="H2" s="48" t="s">
        <v>12</v>
      </c>
      <c r="I2" s="48"/>
      <c r="J2" s="48"/>
      <c r="K2" s="48"/>
      <c r="L2" s="48"/>
      <c r="M2" s="49"/>
      <c r="N2" s="48"/>
      <c r="O2" s="48"/>
      <c r="P2" s="49"/>
      <c r="Q2" s="50"/>
      <c r="R2" s="121" t="s">
        <v>189</v>
      </c>
      <c r="S2" s="122"/>
      <c r="T2" s="123"/>
    </row>
    <row r="3" spans="1:20" ht="15" thickTop="1" thickBot="1">
      <c r="A3" s="93"/>
      <c r="B3" s="117" t="s">
        <v>13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"/>
      <c r="O3" s="11"/>
      <c r="P3" s="12"/>
      <c r="Q3" s="13"/>
      <c r="R3" s="75" t="s">
        <v>102</v>
      </c>
      <c r="S3" s="31" t="s">
        <v>103</v>
      </c>
      <c r="T3" s="23" t="s">
        <v>104</v>
      </c>
    </row>
    <row r="4" spans="1:20" ht="14.25" thickTop="1">
      <c r="A4" s="51"/>
      <c r="B4" s="118" t="s">
        <v>14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5"/>
      <c r="O4" s="15"/>
      <c r="P4" s="16"/>
      <c r="Q4" s="17"/>
      <c r="R4" s="18"/>
      <c r="S4" s="45"/>
      <c r="T4" s="86"/>
    </row>
    <row r="5" spans="1:20">
      <c r="A5" s="52"/>
      <c r="B5" s="19"/>
      <c r="C5" s="20"/>
      <c r="D5" s="21"/>
      <c r="E5" s="21"/>
      <c r="F5" s="21"/>
      <c r="G5" s="21"/>
      <c r="H5" s="21"/>
      <c r="I5" s="21"/>
      <c r="J5" s="21"/>
      <c r="K5" s="21"/>
      <c r="L5" s="21"/>
      <c r="M5" s="22"/>
      <c r="N5" s="21"/>
      <c r="O5" s="21"/>
      <c r="P5" s="22"/>
      <c r="Q5" s="23"/>
      <c r="R5" s="18"/>
      <c r="S5" s="45"/>
      <c r="T5" s="86"/>
    </row>
    <row r="6" spans="1:20">
      <c r="A6" s="52" t="s">
        <v>10</v>
      </c>
      <c r="B6" s="19" t="s">
        <v>9</v>
      </c>
      <c r="C6" s="20" t="s">
        <v>8</v>
      </c>
      <c r="D6" s="21" t="s">
        <v>8</v>
      </c>
      <c r="E6" s="21"/>
      <c r="F6" s="21"/>
      <c r="G6" s="21"/>
      <c r="H6" s="21" t="s">
        <v>15</v>
      </c>
      <c r="I6" s="21" t="s">
        <v>16</v>
      </c>
      <c r="J6" s="21" t="s">
        <v>17</v>
      </c>
      <c r="K6" s="21" t="s">
        <v>18</v>
      </c>
      <c r="L6" s="21" t="s">
        <v>19</v>
      </c>
      <c r="M6" s="22" t="s">
        <v>17</v>
      </c>
      <c r="N6" s="21" t="s">
        <v>20</v>
      </c>
      <c r="O6" s="21" t="s">
        <v>21</v>
      </c>
      <c r="P6" s="22"/>
      <c r="Q6" s="23" t="s">
        <v>22</v>
      </c>
      <c r="R6" s="18"/>
      <c r="S6" s="45"/>
      <c r="T6" s="86"/>
    </row>
    <row r="7" spans="1:20">
      <c r="A7" s="52"/>
      <c r="B7" s="19" t="s">
        <v>7</v>
      </c>
      <c r="C7" s="20" t="s">
        <v>6</v>
      </c>
      <c r="D7" s="25" t="s">
        <v>5</v>
      </c>
      <c r="E7" s="21" t="s">
        <v>23</v>
      </c>
      <c r="F7" s="21" t="s">
        <v>72</v>
      </c>
      <c r="G7" s="21" t="s">
        <v>24</v>
      </c>
      <c r="H7" s="21" t="s">
        <v>25</v>
      </c>
      <c r="I7" s="21" t="s">
        <v>26</v>
      </c>
      <c r="J7" s="21" t="s">
        <v>27</v>
      </c>
      <c r="K7" s="21" t="s">
        <v>28</v>
      </c>
      <c r="L7" s="21"/>
      <c r="M7" s="22" t="s">
        <v>29</v>
      </c>
      <c r="N7" s="21" t="s">
        <v>30</v>
      </c>
      <c r="O7" s="21" t="s">
        <v>31</v>
      </c>
      <c r="P7" s="22"/>
      <c r="Q7" s="23" t="s">
        <v>32</v>
      </c>
      <c r="R7" s="18"/>
      <c r="S7" s="45"/>
      <c r="T7" s="86"/>
    </row>
    <row r="8" spans="1:20">
      <c r="A8" s="52"/>
      <c r="B8" s="19" t="s">
        <v>4</v>
      </c>
      <c r="C8" s="20" t="s">
        <v>3</v>
      </c>
      <c r="D8" s="21" t="s">
        <v>33</v>
      </c>
      <c r="E8" s="21"/>
      <c r="F8" s="21"/>
      <c r="G8" s="21"/>
      <c r="H8" s="21"/>
      <c r="I8" s="21"/>
      <c r="J8" s="21" t="s">
        <v>34</v>
      </c>
      <c r="K8" s="21" t="s">
        <v>35</v>
      </c>
      <c r="L8" s="21" t="s">
        <v>36</v>
      </c>
      <c r="M8" s="22" t="s">
        <v>34</v>
      </c>
      <c r="N8" s="21" t="s">
        <v>37</v>
      </c>
      <c r="O8" s="21"/>
      <c r="P8" s="22" t="s">
        <v>38</v>
      </c>
      <c r="Q8" s="26" t="s">
        <v>39</v>
      </c>
      <c r="R8" s="18"/>
      <c r="S8" s="45"/>
      <c r="T8" s="86"/>
    </row>
    <row r="9" spans="1:20">
      <c r="A9" s="52"/>
      <c r="B9" s="19"/>
      <c r="C9" s="20"/>
      <c r="D9" s="21"/>
      <c r="E9" s="21"/>
      <c r="F9" s="21"/>
      <c r="G9" s="21"/>
      <c r="H9" s="21"/>
      <c r="I9" s="21" t="s">
        <v>40</v>
      </c>
      <c r="J9" s="21" t="s">
        <v>41</v>
      </c>
      <c r="K9" s="21" t="s">
        <v>42</v>
      </c>
      <c r="L9" s="21" t="s">
        <v>43</v>
      </c>
      <c r="M9" s="22" t="s">
        <v>44</v>
      </c>
      <c r="N9" s="21" t="s">
        <v>45</v>
      </c>
      <c r="O9" s="21" t="s">
        <v>46</v>
      </c>
      <c r="P9" s="22"/>
      <c r="Q9" s="28" t="s">
        <v>47</v>
      </c>
      <c r="R9" s="53"/>
      <c r="S9" s="45"/>
      <c r="T9" s="86"/>
    </row>
    <row r="10" spans="1:20">
      <c r="A10" s="52"/>
      <c r="B10" s="19" t="s">
        <v>2</v>
      </c>
      <c r="C10" s="20"/>
      <c r="D10" s="21"/>
      <c r="E10" s="21" t="s">
        <v>2</v>
      </c>
      <c r="F10" s="21"/>
      <c r="G10" s="21" t="s">
        <v>48</v>
      </c>
      <c r="H10" s="21" t="s">
        <v>1</v>
      </c>
      <c r="I10" s="21"/>
      <c r="J10" s="21" t="s">
        <v>48</v>
      </c>
      <c r="K10" s="21" t="s">
        <v>49</v>
      </c>
      <c r="L10" s="21" t="s">
        <v>50</v>
      </c>
      <c r="M10" s="22" t="s">
        <v>48</v>
      </c>
      <c r="N10" s="21" t="s">
        <v>51</v>
      </c>
      <c r="O10" s="21" t="s">
        <v>48</v>
      </c>
      <c r="P10" s="22"/>
      <c r="Q10" s="26" t="s">
        <v>52</v>
      </c>
      <c r="R10" s="18"/>
      <c r="S10" s="45"/>
      <c r="T10" s="86"/>
    </row>
    <row r="11" spans="1:20" ht="12.75" customHeight="1">
      <c r="A11" s="52"/>
      <c r="B11" s="19"/>
      <c r="C11" s="20"/>
      <c r="D11" s="21"/>
      <c r="E11" s="21"/>
      <c r="F11" s="21"/>
      <c r="G11" s="21"/>
      <c r="H11" s="21"/>
      <c r="I11" s="21" t="s">
        <v>53</v>
      </c>
      <c r="J11" s="21"/>
      <c r="K11" s="21"/>
      <c r="L11" s="21"/>
      <c r="M11" s="22"/>
      <c r="N11" s="21" t="s">
        <v>54</v>
      </c>
      <c r="O11" s="21" t="s">
        <v>54</v>
      </c>
      <c r="P11" s="22"/>
      <c r="Q11" s="26" t="s">
        <v>55</v>
      </c>
      <c r="R11" s="18"/>
      <c r="S11" s="119" t="s">
        <v>76</v>
      </c>
      <c r="T11" s="86"/>
    </row>
    <row r="12" spans="1:20">
      <c r="A12" s="55"/>
      <c r="B12" s="19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2"/>
      <c r="N12" s="21"/>
      <c r="O12" s="21"/>
      <c r="P12" s="22"/>
      <c r="Q12" s="26" t="s">
        <v>56</v>
      </c>
      <c r="R12" s="18"/>
      <c r="S12" s="120"/>
      <c r="T12" s="86"/>
    </row>
    <row r="13" spans="1:20">
      <c r="A13" s="55" t="s">
        <v>181</v>
      </c>
      <c r="B13" s="19">
        <f>SUM(B14:B30)</f>
        <v>826810</v>
      </c>
      <c r="C13" s="20">
        <v>0.55000000000000004</v>
      </c>
      <c r="D13" s="21">
        <v>0.95</v>
      </c>
      <c r="E13" s="19">
        <f>SUM(E14:E30)</f>
        <v>457419</v>
      </c>
      <c r="F13" s="21"/>
      <c r="G13" s="21"/>
      <c r="H13" s="21"/>
      <c r="I13" s="21"/>
      <c r="J13" s="21"/>
      <c r="K13" s="21"/>
      <c r="L13" s="21"/>
      <c r="M13" s="22"/>
      <c r="N13" s="21"/>
      <c r="O13" s="21"/>
      <c r="P13" s="22"/>
      <c r="Q13" s="26"/>
      <c r="R13" s="18"/>
      <c r="S13" s="45"/>
      <c r="T13" s="86"/>
    </row>
    <row r="14" spans="1:20">
      <c r="A14" s="56" t="s">
        <v>290</v>
      </c>
      <c r="B14" s="19">
        <v>261590</v>
      </c>
      <c r="C14" s="20">
        <v>0.7</v>
      </c>
      <c r="D14" s="21">
        <v>0.95</v>
      </c>
      <c r="E14" s="19">
        <f>B14*C14</f>
        <v>183113</v>
      </c>
      <c r="F14" s="19">
        <v>400</v>
      </c>
      <c r="G14" s="22">
        <f t="shared" ref="G14:G30" si="0">E14/(D14*F14*SQRT(3))</f>
        <v>278.21142063715774</v>
      </c>
      <c r="H14" s="30" t="s">
        <v>234</v>
      </c>
      <c r="I14" s="31" t="s">
        <v>57</v>
      </c>
      <c r="J14" s="21">
        <v>500</v>
      </c>
      <c r="K14" s="22">
        <v>0.8</v>
      </c>
      <c r="L14" s="21">
        <v>1.08</v>
      </c>
      <c r="M14" s="22">
        <f>PRODUCT(J14:L14)</f>
        <v>432</v>
      </c>
      <c r="N14" s="21">
        <v>1.25</v>
      </c>
      <c r="O14" s="21">
        <v>400</v>
      </c>
      <c r="P14" s="22">
        <f>1.45*M14/N14</f>
        <v>501.12</v>
      </c>
      <c r="Q14" s="26" t="str">
        <f>IF(G14&lt;=O14,IF(O14&lt;=M14,IF(O14&lt;=P14,"zadovoljava","nezadovoljava")))</f>
        <v>zadovoljava</v>
      </c>
      <c r="R14" s="18"/>
      <c r="S14" s="45"/>
      <c r="T14" s="86"/>
    </row>
    <row r="15" spans="1:20">
      <c r="A15" s="56" t="s">
        <v>73</v>
      </c>
      <c r="B15" s="19">
        <v>80000</v>
      </c>
      <c r="C15" s="20">
        <v>0.36</v>
      </c>
      <c r="D15" s="21">
        <v>0.99</v>
      </c>
      <c r="E15" s="19">
        <f>B15*C15</f>
        <v>28800</v>
      </c>
      <c r="F15" s="19">
        <v>400</v>
      </c>
      <c r="G15" s="22">
        <f t="shared" si="0"/>
        <v>41.989110486518243</v>
      </c>
      <c r="H15" s="30" t="s">
        <v>59</v>
      </c>
      <c r="I15" s="31" t="s">
        <v>57</v>
      </c>
      <c r="J15" s="21">
        <v>335</v>
      </c>
      <c r="K15" s="22">
        <v>1</v>
      </c>
      <c r="L15" s="21">
        <v>1.08</v>
      </c>
      <c r="M15" s="22">
        <f>PRODUCT(J15:L15)</f>
        <v>361.8</v>
      </c>
      <c r="N15" s="21">
        <v>1.25</v>
      </c>
      <c r="O15" s="21">
        <v>160</v>
      </c>
      <c r="P15" s="22">
        <f>1.45*M15/N15</f>
        <v>419.68799999999999</v>
      </c>
      <c r="Q15" s="26" t="str">
        <f>IF(G15&lt;=O15,IF(O15&lt;=M15,IF(O15&lt;=P15,"zadovoljava","nezadovoljava")))</f>
        <v>zadovoljava</v>
      </c>
      <c r="R15" s="18"/>
      <c r="S15" s="45" t="s">
        <v>64</v>
      </c>
      <c r="T15" s="86" t="s">
        <v>62</v>
      </c>
    </row>
    <row r="16" spans="1:20">
      <c r="A16" s="56" t="s">
        <v>74</v>
      </c>
      <c r="B16" s="19">
        <v>50000</v>
      </c>
      <c r="C16" s="20">
        <v>0.35</v>
      </c>
      <c r="D16" s="21">
        <v>0.99</v>
      </c>
      <c r="E16" s="19">
        <f>B16*C16</f>
        <v>17500</v>
      </c>
      <c r="F16" s="19">
        <v>400</v>
      </c>
      <c r="G16" s="22">
        <f t="shared" si="0"/>
        <v>25.514216441460739</v>
      </c>
      <c r="H16" s="30" t="s">
        <v>59</v>
      </c>
      <c r="I16" s="31" t="s">
        <v>57</v>
      </c>
      <c r="J16" s="21">
        <v>335</v>
      </c>
      <c r="K16" s="22">
        <v>0.8</v>
      </c>
      <c r="L16" s="21">
        <v>1.08</v>
      </c>
      <c r="M16" s="22">
        <f>PRODUCT(J16:L16)</f>
        <v>289.44</v>
      </c>
      <c r="N16" s="21">
        <v>1.25</v>
      </c>
      <c r="O16" s="21">
        <v>160</v>
      </c>
      <c r="P16" s="22">
        <f>1.45*M16/N16</f>
        <v>335.75040000000001</v>
      </c>
      <c r="Q16" s="26" t="str">
        <f>IF(G16&lt;=O16,IF(O16&lt;=M16,IF(O16&lt;=P16,"zadovoljava","nezadovoljava")))</f>
        <v>zadovoljava</v>
      </c>
      <c r="R16" s="18"/>
      <c r="S16" s="45" t="s">
        <v>67</v>
      </c>
      <c r="T16" s="86" t="s">
        <v>62</v>
      </c>
    </row>
    <row r="17" spans="1:20">
      <c r="A17" s="56" t="s">
        <v>75</v>
      </c>
      <c r="B17" s="19">
        <v>70000</v>
      </c>
      <c r="C17" s="20">
        <v>0.4</v>
      </c>
      <c r="D17" s="21">
        <v>0.99</v>
      </c>
      <c r="E17" s="19">
        <f>B17*C17</f>
        <v>28000</v>
      </c>
      <c r="F17" s="19">
        <v>400</v>
      </c>
      <c r="G17" s="22">
        <f t="shared" si="0"/>
        <v>40.82274630633718</v>
      </c>
      <c r="H17" s="30" t="s">
        <v>59</v>
      </c>
      <c r="I17" s="31" t="s">
        <v>57</v>
      </c>
      <c r="J17" s="21">
        <v>335</v>
      </c>
      <c r="K17" s="22">
        <v>0.8</v>
      </c>
      <c r="L17" s="21">
        <v>1.08</v>
      </c>
      <c r="M17" s="22">
        <f>PRODUCT(J17:L17)</f>
        <v>289.44</v>
      </c>
      <c r="N17" s="21">
        <v>1.25</v>
      </c>
      <c r="O17" s="21">
        <v>160</v>
      </c>
      <c r="P17" s="22">
        <f>1.45*M17/N17</f>
        <v>335.75040000000001</v>
      </c>
      <c r="Q17" s="26" t="str">
        <f>IF(G17&lt;=O17,IF(O17&lt;=M17,IF(O17&lt;=P17,"zadovoljava","nezadovoljava")))</f>
        <v>zadovoljava</v>
      </c>
      <c r="R17" s="18"/>
      <c r="S17" s="45" t="s">
        <v>66</v>
      </c>
      <c r="T17" s="86" t="s">
        <v>62</v>
      </c>
    </row>
    <row r="18" spans="1:20" ht="15">
      <c r="A18" s="56" t="s">
        <v>71</v>
      </c>
      <c r="B18" s="19">
        <v>21800</v>
      </c>
      <c r="C18" s="20">
        <v>0.6</v>
      </c>
      <c r="D18" s="21">
        <v>0.99</v>
      </c>
      <c r="E18" s="19">
        <f t="shared" ref="E18:E25" si="1">B18*C18</f>
        <v>13080</v>
      </c>
      <c r="F18" s="19">
        <v>400</v>
      </c>
      <c r="G18" s="22">
        <f t="shared" si="0"/>
        <v>19.070054345960369</v>
      </c>
      <c r="H18" s="30" t="s">
        <v>60</v>
      </c>
      <c r="I18" s="31" t="s">
        <v>57</v>
      </c>
      <c r="J18" s="21">
        <v>150</v>
      </c>
      <c r="K18" s="22">
        <v>0.8</v>
      </c>
      <c r="L18" s="21">
        <v>1.08</v>
      </c>
      <c r="M18" s="22">
        <f t="shared" ref="M18:M30" si="2">PRODUCT(J18:L18)</f>
        <v>129.60000000000002</v>
      </c>
      <c r="N18" s="21">
        <v>1.25</v>
      </c>
      <c r="O18" s="21">
        <v>80</v>
      </c>
      <c r="P18" s="22">
        <f t="shared" ref="P18:P30" si="3">1.45*M18/N18</f>
        <v>150.33600000000001</v>
      </c>
      <c r="Q18" s="26" t="str">
        <f t="shared" ref="Q18:Q30" si="4">IF(G18&lt;=O18,IF(O18&lt;=M18,IF(O18&lt;=P18,"zadovoljava","nezadovoljava")))</f>
        <v>zadovoljava</v>
      </c>
      <c r="R18" s="18"/>
      <c r="S18" s="32" t="s">
        <v>63</v>
      </c>
      <c r="T18" s="86" t="s">
        <v>61</v>
      </c>
    </row>
    <row r="19" spans="1:20" ht="15">
      <c r="A19" s="56" t="s">
        <v>71</v>
      </c>
      <c r="B19" s="19">
        <v>21800</v>
      </c>
      <c r="C19" s="20">
        <v>0.6</v>
      </c>
      <c r="D19" s="21">
        <v>0.99</v>
      </c>
      <c r="E19" s="19">
        <f t="shared" si="1"/>
        <v>13080</v>
      </c>
      <c r="F19" s="19">
        <v>400</v>
      </c>
      <c r="G19" s="22">
        <f t="shared" si="0"/>
        <v>19.070054345960369</v>
      </c>
      <c r="H19" s="30" t="s">
        <v>60</v>
      </c>
      <c r="I19" s="31" t="s">
        <v>57</v>
      </c>
      <c r="J19" s="21">
        <v>150</v>
      </c>
      <c r="K19" s="22">
        <v>0.8</v>
      </c>
      <c r="L19" s="21">
        <v>1.08</v>
      </c>
      <c r="M19" s="22">
        <f t="shared" si="2"/>
        <v>129.60000000000002</v>
      </c>
      <c r="N19" s="21">
        <v>1.25</v>
      </c>
      <c r="O19" s="21">
        <v>80</v>
      </c>
      <c r="P19" s="22">
        <f t="shared" si="3"/>
        <v>150.33600000000001</v>
      </c>
      <c r="Q19" s="26" t="str">
        <f t="shared" si="4"/>
        <v>zadovoljava</v>
      </c>
      <c r="R19" s="18"/>
      <c r="S19" s="32" t="s">
        <v>65</v>
      </c>
      <c r="T19" s="86" t="s">
        <v>61</v>
      </c>
    </row>
    <row r="20" spans="1:20" ht="15">
      <c r="A20" s="56" t="s">
        <v>71</v>
      </c>
      <c r="B20" s="19">
        <v>21800</v>
      </c>
      <c r="C20" s="20">
        <v>0.6</v>
      </c>
      <c r="D20" s="21">
        <v>0.99</v>
      </c>
      <c r="E20" s="19">
        <f t="shared" si="1"/>
        <v>13080</v>
      </c>
      <c r="F20" s="19">
        <v>400</v>
      </c>
      <c r="G20" s="22">
        <f t="shared" si="0"/>
        <v>19.070054345960369</v>
      </c>
      <c r="H20" s="30" t="s">
        <v>60</v>
      </c>
      <c r="I20" s="31" t="s">
        <v>57</v>
      </c>
      <c r="J20" s="21">
        <v>150</v>
      </c>
      <c r="K20" s="22">
        <v>0.8</v>
      </c>
      <c r="L20" s="21">
        <v>1.08</v>
      </c>
      <c r="M20" s="22">
        <f t="shared" si="2"/>
        <v>129.60000000000002</v>
      </c>
      <c r="N20" s="21">
        <v>1.25</v>
      </c>
      <c r="O20" s="21">
        <v>80</v>
      </c>
      <c r="P20" s="22">
        <f t="shared" si="3"/>
        <v>150.33600000000001</v>
      </c>
      <c r="Q20" s="26" t="str">
        <f t="shared" si="4"/>
        <v>zadovoljava</v>
      </c>
      <c r="R20" s="18"/>
      <c r="S20" s="32" t="s">
        <v>68</v>
      </c>
      <c r="T20" s="86" t="s">
        <v>61</v>
      </c>
    </row>
    <row r="21" spans="1:20" ht="15">
      <c r="A21" s="56" t="s">
        <v>71</v>
      </c>
      <c r="B21" s="19">
        <v>21800</v>
      </c>
      <c r="C21" s="20">
        <v>0.6</v>
      </c>
      <c r="D21" s="21">
        <v>0.99</v>
      </c>
      <c r="E21" s="19">
        <f t="shared" si="1"/>
        <v>13080</v>
      </c>
      <c r="F21" s="19">
        <v>400</v>
      </c>
      <c r="G21" s="22">
        <f t="shared" si="0"/>
        <v>19.070054345960369</v>
      </c>
      <c r="H21" s="30" t="s">
        <v>60</v>
      </c>
      <c r="I21" s="31" t="s">
        <v>57</v>
      </c>
      <c r="J21" s="21">
        <v>150</v>
      </c>
      <c r="K21" s="22">
        <v>0.8</v>
      </c>
      <c r="L21" s="21">
        <v>1.08</v>
      </c>
      <c r="M21" s="22">
        <f t="shared" si="2"/>
        <v>129.60000000000002</v>
      </c>
      <c r="N21" s="21">
        <v>1.25</v>
      </c>
      <c r="O21" s="21">
        <v>80</v>
      </c>
      <c r="P21" s="22">
        <f t="shared" si="3"/>
        <v>150.33600000000001</v>
      </c>
      <c r="Q21" s="26" t="str">
        <f t="shared" si="4"/>
        <v>zadovoljava</v>
      </c>
      <c r="R21" s="18"/>
      <c r="S21" s="32" t="s">
        <v>69</v>
      </c>
      <c r="T21" s="86" t="s">
        <v>61</v>
      </c>
    </row>
    <row r="22" spans="1:20" ht="15">
      <c r="A22" s="56" t="s">
        <v>71</v>
      </c>
      <c r="B22" s="19">
        <v>21800</v>
      </c>
      <c r="C22" s="20">
        <v>0.6</v>
      </c>
      <c r="D22" s="21">
        <v>0.99</v>
      </c>
      <c r="E22" s="19">
        <f t="shared" si="1"/>
        <v>13080</v>
      </c>
      <c r="F22" s="19">
        <v>400</v>
      </c>
      <c r="G22" s="22">
        <f t="shared" si="0"/>
        <v>19.070054345960369</v>
      </c>
      <c r="H22" s="30" t="s">
        <v>60</v>
      </c>
      <c r="I22" s="31" t="s">
        <v>57</v>
      </c>
      <c r="J22" s="21">
        <v>150</v>
      </c>
      <c r="K22" s="22">
        <v>0.8</v>
      </c>
      <c r="L22" s="21">
        <v>1.08</v>
      </c>
      <c r="M22" s="22">
        <f t="shared" si="2"/>
        <v>129.60000000000002</v>
      </c>
      <c r="N22" s="21">
        <v>1.25</v>
      </c>
      <c r="O22" s="21">
        <v>80</v>
      </c>
      <c r="P22" s="22">
        <f t="shared" si="3"/>
        <v>150.33600000000001</v>
      </c>
      <c r="Q22" s="26" t="str">
        <f t="shared" si="4"/>
        <v>zadovoljava</v>
      </c>
      <c r="R22" s="18"/>
      <c r="S22" s="32" t="s">
        <v>70</v>
      </c>
      <c r="T22" s="86" t="s">
        <v>61</v>
      </c>
    </row>
    <row r="23" spans="1:20" ht="27">
      <c r="A23" s="113" t="s">
        <v>291</v>
      </c>
      <c r="B23" s="19">
        <v>21800</v>
      </c>
      <c r="C23" s="20">
        <v>0.6</v>
      </c>
      <c r="D23" s="21">
        <v>0.99</v>
      </c>
      <c r="E23" s="19">
        <f t="shared" ref="E23" si="5">B23*C23</f>
        <v>13080</v>
      </c>
      <c r="F23" s="19">
        <v>400</v>
      </c>
      <c r="G23" s="22">
        <f t="shared" ref="G23" si="6">E23/(D23*F23*SQRT(3))</f>
        <v>19.070054345960369</v>
      </c>
      <c r="H23" s="30" t="s">
        <v>60</v>
      </c>
      <c r="I23" s="31" t="s">
        <v>57</v>
      </c>
      <c r="J23" s="21">
        <v>150</v>
      </c>
      <c r="K23" s="22">
        <v>0.8</v>
      </c>
      <c r="L23" s="21">
        <v>1.08</v>
      </c>
      <c r="M23" s="22">
        <f t="shared" ref="M23" si="7">PRODUCT(J23:L23)</f>
        <v>129.60000000000002</v>
      </c>
      <c r="N23" s="21">
        <v>1.25</v>
      </c>
      <c r="O23" s="21">
        <v>80</v>
      </c>
      <c r="P23" s="22">
        <f t="shared" ref="P23" si="8">1.45*M23/N23</f>
        <v>150.33600000000001</v>
      </c>
      <c r="Q23" s="26" t="str">
        <f t="shared" ref="Q23" si="9">IF(G23&lt;=O23,IF(O23&lt;=M23,IF(O23&lt;=P23,"zadovoljava","nezadovoljava")))</f>
        <v>zadovoljava</v>
      </c>
      <c r="R23" s="18"/>
      <c r="S23" s="32"/>
      <c r="T23" s="86"/>
    </row>
    <row r="24" spans="1:20" ht="15">
      <c r="A24" s="56" t="s">
        <v>286</v>
      </c>
      <c r="B24" s="19">
        <v>7500</v>
      </c>
      <c r="C24" s="20">
        <v>1</v>
      </c>
      <c r="D24" s="21">
        <v>0.98</v>
      </c>
      <c r="E24" s="19">
        <f>B24*C24</f>
        <v>7500</v>
      </c>
      <c r="F24" s="19">
        <v>400</v>
      </c>
      <c r="G24" s="22">
        <f>E24/(D24*400*SQRT(3))</f>
        <v>11.046242395209678</v>
      </c>
      <c r="H24" s="30" t="s">
        <v>11</v>
      </c>
      <c r="I24" s="31" t="s">
        <v>57</v>
      </c>
      <c r="J24" s="21">
        <v>92</v>
      </c>
      <c r="K24" s="22">
        <v>0.8</v>
      </c>
      <c r="L24" s="21">
        <v>1.08</v>
      </c>
      <c r="M24" s="22">
        <f t="shared" si="2"/>
        <v>79.488000000000014</v>
      </c>
      <c r="N24" s="21">
        <v>1.25</v>
      </c>
      <c r="O24" s="21">
        <v>60</v>
      </c>
      <c r="P24" s="22">
        <f t="shared" si="3"/>
        <v>92.206080000000014</v>
      </c>
      <c r="Q24" s="26" t="str">
        <f t="shared" si="4"/>
        <v>zadovoljava</v>
      </c>
      <c r="R24" s="97" t="s">
        <v>131</v>
      </c>
      <c r="S24" s="32" t="s">
        <v>132</v>
      </c>
      <c r="T24" s="80" t="s">
        <v>133</v>
      </c>
    </row>
    <row r="25" spans="1:20">
      <c r="A25" s="56" t="s">
        <v>95</v>
      </c>
      <c r="B25" s="19">
        <v>12000</v>
      </c>
      <c r="C25" s="20">
        <v>1</v>
      </c>
      <c r="D25" s="21">
        <v>0.99</v>
      </c>
      <c r="E25" s="19">
        <f t="shared" si="1"/>
        <v>12000</v>
      </c>
      <c r="F25" s="19">
        <v>400</v>
      </c>
      <c r="G25" s="22">
        <f t="shared" si="0"/>
        <v>17.495462702715933</v>
      </c>
      <c r="H25" s="30" t="s">
        <v>60</v>
      </c>
      <c r="I25" s="31" t="s">
        <v>57</v>
      </c>
      <c r="J25" s="21">
        <v>150</v>
      </c>
      <c r="K25" s="22">
        <v>0.8</v>
      </c>
      <c r="L25" s="21">
        <v>1.08</v>
      </c>
      <c r="M25" s="22">
        <f t="shared" si="2"/>
        <v>129.60000000000002</v>
      </c>
      <c r="N25" s="21">
        <v>1.25</v>
      </c>
      <c r="O25" s="21">
        <v>80</v>
      </c>
      <c r="P25" s="22">
        <f t="shared" si="3"/>
        <v>150.33600000000001</v>
      </c>
      <c r="Q25" s="26" t="str">
        <f t="shared" si="4"/>
        <v>zadovoljava</v>
      </c>
      <c r="R25" s="18" t="s">
        <v>96</v>
      </c>
      <c r="S25" s="45" t="s">
        <v>0</v>
      </c>
      <c r="T25" s="86"/>
    </row>
    <row r="26" spans="1:20">
      <c r="A26" s="56" t="s">
        <v>77</v>
      </c>
      <c r="B26" s="19">
        <v>29000</v>
      </c>
      <c r="C26" s="20">
        <v>0.53</v>
      </c>
      <c r="D26" s="21">
        <v>0.98</v>
      </c>
      <c r="E26" s="19">
        <f>B26*C26</f>
        <v>15370</v>
      </c>
      <c r="F26" s="19">
        <v>400</v>
      </c>
      <c r="G26" s="22">
        <f t="shared" si="0"/>
        <v>22.637432748583034</v>
      </c>
      <c r="H26" s="30" t="s">
        <v>59</v>
      </c>
      <c r="I26" s="31" t="s">
        <v>57</v>
      </c>
      <c r="J26" s="21">
        <v>335</v>
      </c>
      <c r="K26" s="22">
        <v>0.8</v>
      </c>
      <c r="L26" s="21">
        <v>1.08</v>
      </c>
      <c r="M26" s="22">
        <f t="shared" si="2"/>
        <v>289.44</v>
      </c>
      <c r="N26" s="21">
        <v>1.25</v>
      </c>
      <c r="O26" s="21">
        <v>160</v>
      </c>
      <c r="P26" s="22">
        <f t="shared" si="3"/>
        <v>335.75040000000001</v>
      </c>
      <c r="Q26" s="26" t="str">
        <f t="shared" si="4"/>
        <v>zadovoljava</v>
      </c>
      <c r="R26" s="18"/>
      <c r="S26" s="45" t="s">
        <v>0</v>
      </c>
      <c r="T26" s="86"/>
    </row>
    <row r="27" spans="1:20" ht="40.5">
      <c r="A27" s="113" t="s">
        <v>289</v>
      </c>
      <c r="B27" s="19">
        <v>34000</v>
      </c>
      <c r="C27" s="20">
        <v>0.4</v>
      </c>
      <c r="D27" s="21">
        <v>0.98</v>
      </c>
      <c r="E27" s="19">
        <f>B27*C27</f>
        <v>13600</v>
      </c>
      <c r="F27" s="19">
        <v>400</v>
      </c>
      <c r="G27" s="22">
        <f t="shared" si="0"/>
        <v>20.030519543313549</v>
      </c>
      <c r="H27" s="30" t="s">
        <v>11</v>
      </c>
      <c r="I27" s="31" t="s">
        <v>57</v>
      </c>
      <c r="J27" s="21">
        <v>92</v>
      </c>
      <c r="K27" s="22">
        <v>0.8</v>
      </c>
      <c r="L27" s="21">
        <v>1.08</v>
      </c>
      <c r="M27" s="22">
        <f t="shared" si="2"/>
        <v>79.488000000000014</v>
      </c>
      <c r="N27" s="21">
        <v>1.25</v>
      </c>
      <c r="O27" s="21">
        <v>60</v>
      </c>
      <c r="P27" s="22">
        <f t="shared" si="3"/>
        <v>92.206080000000014</v>
      </c>
      <c r="Q27" s="26" t="str">
        <f t="shared" si="4"/>
        <v>zadovoljava</v>
      </c>
      <c r="R27" s="18"/>
      <c r="S27" s="54" t="s">
        <v>99</v>
      </c>
      <c r="T27" s="86" t="s">
        <v>98</v>
      </c>
    </row>
    <row r="28" spans="1:20" ht="40.5">
      <c r="A28" s="113" t="s">
        <v>101</v>
      </c>
      <c r="B28" s="19">
        <v>101000</v>
      </c>
      <c r="C28" s="20">
        <v>0.32</v>
      </c>
      <c r="D28" s="21">
        <v>0.98</v>
      </c>
      <c r="E28" s="19">
        <f>B28*C28</f>
        <v>32320</v>
      </c>
      <c r="F28" s="19">
        <v>400</v>
      </c>
      <c r="G28" s="22">
        <f t="shared" si="0"/>
        <v>47.601940561756905</v>
      </c>
      <c r="H28" s="94" t="s">
        <v>59</v>
      </c>
      <c r="I28" s="31" t="s">
        <v>57</v>
      </c>
      <c r="J28" s="21">
        <v>335</v>
      </c>
      <c r="K28" s="22">
        <v>0.8</v>
      </c>
      <c r="L28" s="21">
        <v>1.08</v>
      </c>
      <c r="M28" s="22">
        <f t="shared" si="2"/>
        <v>289.44</v>
      </c>
      <c r="N28" s="21">
        <v>1.25</v>
      </c>
      <c r="O28" s="21">
        <v>250</v>
      </c>
      <c r="P28" s="22">
        <f t="shared" si="3"/>
        <v>335.75040000000001</v>
      </c>
      <c r="Q28" s="26" t="str">
        <f t="shared" si="4"/>
        <v>zadovoljava</v>
      </c>
      <c r="R28" s="18" t="s">
        <v>0</v>
      </c>
      <c r="S28" s="45" t="s">
        <v>100</v>
      </c>
      <c r="T28" s="86"/>
    </row>
    <row r="29" spans="1:20" ht="14.25" thickBot="1">
      <c r="A29" s="56" t="s">
        <v>183</v>
      </c>
      <c r="B29" s="19">
        <v>8460</v>
      </c>
      <c r="C29" s="20">
        <v>0.8</v>
      </c>
      <c r="D29" s="21">
        <v>0.99</v>
      </c>
      <c r="E29" s="19">
        <f>B29*C29</f>
        <v>6768</v>
      </c>
      <c r="F29" s="19">
        <v>400</v>
      </c>
      <c r="G29" s="22">
        <f t="shared" si="0"/>
        <v>9.867440964331788</v>
      </c>
      <c r="H29" s="30" t="s">
        <v>182</v>
      </c>
      <c r="I29" s="31" t="s">
        <v>57</v>
      </c>
      <c r="J29" s="21">
        <v>87</v>
      </c>
      <c r="K29" s="22">
        <v>0.8</v>
      </c>
      <c r="L29" s="21">
        <v>1.08</v>
      </c>
      <c r="M29" s="22">
        <f t="shared" si="2"/>
        <v>75.168000000000021</v>
      </c>
      <c r="N29" s="21">
        <v>1.25</v>
      </c>
      <c r="O29" s="21">
        <v>40</v>
      </c>
      <c r="P29" s="22">
        <f t="shared" si="3"/>
        <v>87.194880000000026</v>
      </c>
      <c r="Q29" s="26" t="str">
        <f t="shared" si="4"/>
        <v>zadovoljava</v>
      </c>
      <c r="R29" s="87"/>
      <c r="S29" s="88"/>
      <c r="T29" s="89"/>
    </row>
    <row r="30" spans="1:20" ht="15" thickTop="1" thickBot="1">
      <c r="A30" s="114" t="s">
        <v>184</v>
      </c>
      <c r="B30" s="34">
        <v>42460</v>
      </c>
      <c r="C30" s="35">
        <v>0.8</v>
      </c>
      <c r="D30" s="36">
        <v>0.99</v>
      </c>
      <c r="E30" s="34">
        <f>B30*C30</f>
        <v>33968</v>
      </c>
      <c r="F30" s="34">
        <v>400</v>
      </c>
      <c r="G30" s="37">
        <f t="shared" si="0"/>
        <v>49.523823090487909</v>
      </c>
      <c r="H30" s="38" t="s">
        <v>60</v>
      </c>
      <c r="I30" s="39" t="s">
        <v>57</v>
      </c>
      <c r="J30" s="36">
        <v>150</v>
      </c>
      <c r="K30" s="37">
        <v>0.8</v>
      </c>
      <c r="L30" s="36">
        <v>1.08</v>
      </c>
      <c r="M30" s="37">
        <f t="shared" si="2"/>
        <v>129.60000000000002</v>
      </c>
      <c r="N30" s="36">
        <v>1.25</v>
      </c>
      <c r="O30" s="36">
        <v>80</v>
      </c>
      <c r="P30" s="37">
        <f t="shared" si="3"/>
        <v>150.33600000000001</v>
      </c>
      <c r="Q30" s="40" t="str">
        <f t="shared" si="4"/>
        <v>zadovoljava</v>
      </c>
      <c r="R30" s="90"/>
      <c r="S30" s="91"/>
      <c r="T30" s="92"/>
    </row>
    <row r="31" spans="1:20" ht="14.25" thickTop="1">
      <c r="A31" s="2"/>
      <c r="E31" s="3"/>
      <c r="F31" s="3"/>
      <c r="G31" s="5"/>
      <c r="H31" s="6"/>
      <c r="I31" s="7"/>
      <c r="K31" s="5"/>
      <c r="Q31" s="2"/>
      <c r="R31" s="8"/>
    </row>
    <row r="32" spans="1:20">
      <c r="A32" s="2"/>
      <c r="E32" s="3"/>
      <c r="F32" s="3"/>
      <c r="G32" s="5"/>
      <c r="H32" s="6"/>
      <c r="I32" s="7"/>
      <c r="K32" s="5"/>
      <c r="Q32" s="2"/>
      <c r="R32" s="8"/>
    </row>
    <row r="33" spans="1:18">
      <c r="A33" s="2"/>
      <c r="E33" s="3"/>
      <c r="F33" s="3"/>
      <c r="G33" s="5"/>
      <c r="H33" s="6"/>
      <c r="I33" s="7"/>
      <c r="K33" s="5"/>
      <c r="Q33" s="2"/>
      <c r="R33" s="8"/>
    </row>
    <row r="34" spans="1:18">
      <c r="A34" s="2"/>
      <c r="E34" s="3"/>
      <c r="F34" s="3"/>
      <c r="G34" s="5"/>
      <c r="H34" s="6"/>
      <c r="I34" s="7"/>
      <c r="K34" s="5"/>
      <c r="Q34" s="2"/>
      <c r="R34" s="8"/>
    </row>
    <row r="35" spans="1:18">
      <c r="A35" s="2"/>
      <c r="E35" s="3"/>
      <c r="F35" s="3"/>
      <c r="G35" s="5"/>
      <c r="H35" s="6"/>
      <c r="I35" s="7"/>
      <c r="K35" s="5"/>
      <c r="Q35" s="2"/>
      <c r="R35" s="8"/>
    </row>
    <row r="36" spans="1:18">
      <c r="A36" s="2"/>
      <c r="E36" s="3"/>
      <c r="F36" s="3"/>
      <c r="G36" s="5"/>
      <c r="H36" s="6"/>
      <c r="I36" s="7"/>
      <c r="K36" s="5"/>
      <c r="Q36" s="2"/>
      <c r="R36" s="8"/>
    </row>
    <row r="37" spans="1:18">
      <c r="A37" s="2"/>
      <c r="E37" s="3"/>
      <c r="F37" s="3"/>
      <c r="G37" s="5"/>
      <c r="H37" s="6"/>
      <c r="I37" s="7"/>
      <c r="K37" s="5"/>
      <c r="Q37" s="2"/>
      <c r="R37" s="8"/>
    </row>
    <row r="38" spans="1:18">
      <c r="A38" s="2"/>
      <c r="E38" s="3"/>
      <c r="F38" s="3"/>
      <c r="G38" s="5"/>
      <c r="H38" s="6"/>
      <c r="I38" s="7"/>
      <c r="K38" s="5"/>
      <c r="Q38" s="2"/>
      <c r="R38" s="8"/>
    </row>
    <row r="39" spans="1:18">
      <c r="A39" s="2"/>
      <c r="E39" s="3"/>
      <c r="F39" s="3"/>
      <c r="G39" s="5"/>
      <c r="H39" s="6"/>
      <c r="I39" s="7"/>
      <c r="K39" s="5"/>
      <c r="Q39" s="2"/>
      <c r="R39" s="8"/>
    </row>
    <row r="40" spans="1:18">
      <c r="A40" s="2"/>
      <c r="E40" s="3"/>
      <c r="F40" s="3"/>
      <c r="G40" s="5"/>
      <c r="H40" s="6"/>
      <c r="I40" s="7"/>
      <c r="K40" s="5"/>
      <c r="Q40" s="2"/>
      <c r="R40" s="8"/>
    </row>
    <row r="41" spans="1:18">
      <c r="A41" s="2"/>
      <c r="E41" s="3"/>
      <c r="F41" s="3"/>
      <c r="G41" s="5"/>
      <c r="H41" s="6"/>
      <c r="I41" s="7"/>
      <c r="K41" s="5"/>
      <c r="Q41" s="2"/>
      <c r="R41" s="8"/>
    </row>
    <row r="42" spans="1:18">
      <c r="A42" s="2"/>
      <c r="E42" s="3"/>
      <c r="F42" s="3"/>
      <c r="G42" s="5"/>
      <c r="H42" s="6"/>
      <c r="I42" s="7"/>
      <c r="K42" s="5"/>
      <c r="Q42" s="2"/>
      <c r="R42" s="8"/>
    </row>
    <row r="43" spans="1:18">
      <c r="A43" s="2"/>
      <c r="E43" s="3"/>
      <c r="F43" s="3"/>
      <c r="G43" s="5"/>
      <c r="H43" s="6"/>
      <c r="I43" s="7"/>
      <c r="K43" s="5"/>
      <c r="Q43" s="2"/>
      <c r="R43" s="8"/>
    </row>
    <row r="44" spans="1:18">
      <c r="A44" s="2"/>
      <c r="E44" s="3"/>
      <c r="F44" s="3"/>
      <c r="G44" s="5"/>
      <c r="H44" s="6"/>
      <c r="I44" s="7"/>
      <c r="K44" s="5"/>
      <c r="Q44" s="2"/>
      <c r="R44" s="8"/>
    </row>
    <row r="45" spans="1:18">
      <c r="A45" s="2"/>
      <c r="E45" s="3"/>
      <c r="F45" s="3"/>
      <c r="G45" s="5"/>
      <c r="H45" s="6"/>
      <c r="I45" s="7"/>
      <c r="K45" s="5"/>
      <c r="Q45" s="2"/>
      <c r="R45" s="8"/>
    </row>
    <row r="46" spans="1:18">
      <c r="A46" s="2"/>
      <c r="E46" s="3"/>
      <c r="F46" s="3"/>
      <c r="G46" s="5"/>
      <c r="H46" s="6"/>
      <c r="I46" s="7"/>
      <c r="K46" s="5"/>
      <c r="Q46" s="2"/>
      <c r="R46" s="8"/>
    </row>
    <row r="47" spans="1:18">
      <c r="A47" s="2"/>
      <c r="E47" s="3"/>
      <c r="F47" s="3"/>
      <c r="G47" s="5"/>
      <c r="H47" s="6"/>
      <c r="I47" s="7"/>
      <c r="K47" s="5"/>
      <c r="Q47" s="2"/>
      <c r="R47" s="8"/>
    </row>
    <row r="48" spans="1:18">
      <c r="A48" s="2"/>
      <c r="E48" s="3"/>
      <c r="F48" s="3"/>
      <c r="G48" s="5"/>
      <c r="H48" s="6"/>
      <c r="I48" s="7"/>
      <c r="K48" s="5"/>
      <c r="Q48" s="2"/>
      <c r="R48" s="8"/>
    </row>
    <row r="49" spans="1:18">
      <c r="A49" s="2"/>
      <c r="E49" s="3"/>
      <c r="F49" s="3"/>
      <c r="G49" s="5"/>
      <c r="H49" s="6"/>
      <c r="I49" s="7"/>
      <c r="K49" s="5"/>
      <c r="Q49" s="2"/>
      <c r="R49" s="8"/>
    </row>
    <row r="50" spans="1:18">
      <c r="A50" s="2"/>
      <c r="E50" s="3"/>
      <c r="F50" s="3"/>
      <c r="G50" s="5"/>
      <c r="H50" s="6"/>
      <c r="I50" s="7"/>
      <c r="K50" s="5"/>
      <c r="Q50" s="2"/>
      <c r="R50" s="8"/>
    </row>
    <row r="51" spans="1:18">
      <c r="A51" s="2"/>
      <c r="E51" s="3"/>
      <c r="F51" s="3"/>
      <c r="G51" s="5"/>
      <c r="H51" s="6"/>
      <c r="I51" s="7"/>
      <c r="K51" s="5"/>
      <c r="Q51" s="2"/>
      <c r="R51" s="8"/>
    </row>
    <row r="52" spans="1:18">
      <c r="A52" s="2"/>
      <c r="E52" s="3"/>
      <c r="F52" s="3"/>
      <c r="G52" s="5"/>
      <c r="H52" s="6"/>
      <c r="I52" s="7"/>
      <c r="K52" s="5"/>
      <c r="Q52" s="2"/>
      <c r="R52" s="8"/>
    </row>
    <row r="53" spans="1:18">
      <c r="A53" s="2"/>
      <c r="E53" s="3"/>
      <c r="F53" s="3"/>
      <c r="G53" s="5"/>
      <c r="H53" s="6"/>
      <c r="I53" s="7"/>
      <c r="K53" s="5"/>
      <c r="Q53" s="2"/>
      <c r="R53" s="8"/>
    </row>
    <row r="54" spans="1:18">
      <c r="A54" s="2"/>
      <c r="E54" s="3"/>
      <c r="F54" s="3"/>
      <c r="G54" s="5"/>
      <c r="H54" s="6"/>
      <c r="I54" s="7"/>
      <c r="K54" s="5"/>
      <c r="Q54" s="2"/>
      <c r="R54" s="8"/>
    </row>
    <row r="55" spans="1:18">
      <c r="A55" s="2"/>
      <c r="E55" s="3"/>
      <c r="F55" s="3"/>
      <c r="G55" s="5"/>
      <c r="H55" s="6"/>
      <c r="I55" s="7"/>
      <c r="K55" s="5"/>
      <c r="Q55" s="2"/>
      <c r="R55" s="8"/>
    </row>
    <row r="56" spans="1:18">
      <c r="A56" s="2"/>
      <c r="E56" s="3"/>
      <c r="F56" s="3"/>
      <c r="G56" s="5"/>
      <c r="H56" s="6"/>
      <c r="I56" s="7"/>
      <c r="K56" s="5"/>
      <c r="Q56" s="2"/>
      <c r="R56" s="8"/>
    </row>
    <row r="57" spans="1:18">
      <c r="A57" s="2"/>
      <c r="E57" s="3"/>
      <c r="F57" s="3"/>
      <c r="G57" s="5"/>
      <c r="H57" s="6"/>
      <c r="I57" s="7"/>
      <c r="K57" s="5"/>
      <c r="Q57" s="2"/>
      <c r="R57" s="8"/>
    </row>
    <row r="58" spans="1:18">
      <c r="A58" s="2"/>
      <c r="E58" s="3"/>
      <c r="F58" s="3"/>
      <c r="G58" s="5"/>
      <c r="H58" s="6"/>
      <c r="I58" s="7"/>
      <c r="K58" s="5"/>
      <c r="Q58" s="2"/>
      <c r="R58" s="8"/>
    </row>
    <row r="59" spans="1:18">
      <c r="A59" s="2"/>
      <c r="E59" s="3"/>
      <c r="F59" s="3"/>
      <c r="G59" s="5"/>
      <c r="H59" s="6"/>
      <c r="I59" s="7"/>
      <c r="K59" s="5"/>
      <c r="Q59" s="2"/>
      <c r="R59" s="8"/>
    </row>
    <row r="60" spans="1:18">
      <c r="A60" s="2"/>
      <c r="E60" s="3"/>
      <c r="F60" s="3"/>
      <c r="G60" s="5"/>
      <c r="H60" s="6"/>
      <c r="I60" s="7"/>
      <c r="K60" s="5"/>
      <c r="Q60" s="2"/>
      <c r="R60" s="8"/>
    </row>
    <row r="61" spans="1:18">
      <c r="A61" s="2"/>
      <c r="E61" s="3"/>
      <c r="F61" s="3"/>
      <c r="G61" s="5"/>
      <c r="H61" s="6"/>
      <c r="I61" s="7"/>
      <c r="K61" s="5"/>
      <c r="Q61" s="2"/>
      <c r="R61" s="8"/>
    </row>
    <row r="62" spans="1:18">
      <c r="A62" s="2"/>
      <c r="E62" s="3"/>
      <c r="F62" s="3"/>
      <c r="G62" s="5"/>
      <c r="H62" s="6"/>
      <c r="I62" s="7"/>
      <c r="K62" s="5"/>
      <c r="Q62" s="2"/>
      <c r="R62" s="8"/>
    </row>
    <row r="63" spans="1:18">
      <c r="A63" s="2"/>
      <c r="E63" s="3"/>
      <c r="F63" s="3"/>
      <c r="G63" s="5"/>
      <c r="H63" s="6"/>
      <c r="I63" s="7"/>
      <c r="K63" s="5"/>
      <c r="Q63" s="2"/>
      <c r="R63" s="8"/>
    </row>
    <row r="64" spans="1:18">
      <c r="A64" s="2"/>
      <c r="E64" s="3"/>
      <c r="F64" s="3"/>
      <c r="G64" s="5"/>
      <c r="H64" s="6"/>
      <c r="I64" s="7"/>
      <c r="K64" s="5"/>
      <c r="Q64" s="2"/>
      <c r="R64" s="8"/>
    </row>
    <row r="65" spans="1:18">
      <c r="A65" s="2"/>
      <c r="E65" s="3"/>
      <c r="F65" s="3"/>
      <c r="G65" s="5"/>
      <c r="H65" s="6"/>
      <c r="I65" s="7"/>
      <c r="K65" s="5"/>
      <c r="Q65" s="2"/>
      <c r="R65" s="8"/>
    </row>
    <row r="66" spans="1:18">
      <c r="A66" s="2"/>
      <c r="E66" s="3"/>
      <c r="F66" s="3"/>
      <c r="G66" s="5"/>
      <c r="H66" s="6"/>
      <c r="I66" s="7"/>
      <c r="K66" s="5"/>
      <c r="Q66" s="2"/>
      <c r="R66" s="8"/>
    </row>
  </sheetData>
  <mergeCells count="4">
    <mergeCell ref="B4:M4"/>
    <mergeCell ref="S11:S12"/>
    <mergeCell ref="R2:T2"/>
    <mergeCell ref="B3:M3"/>
  </mergeCells>
  <pageMargins left="0.70866141732283472" right="0.70866141732283472" top="0.74803149606299213" bottom="0.74803149606299213" header="0.31496062992125984" footer="0.31496062992125984"/>
  <pageSetup paperSize="8" scale="95" firstPageNumber="42" orientation="landscape" useFirstPageNumber="1" verticalDpi="0" r:id="rId1"/>
  <headerFooter>
    <oddHeader>&amp;RStranica 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7254-34B9-4E3F-8B60-4D3AC2691A21}">
  <dimension ref="A1"/>
  <sheetViews>
    <sheetView topLeftCell="A10"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B0D2-2FAF-404D-9311-5FE1AE4CC817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GRONova1.A</vt:lpstr>
      <vt:lpstr>GRONova1.B</vt:lpstr>
      <vt:lpstr>Trafo 2</vt:lpstr>
      <vt:lpstr>Sheet2</vt:lpstr>
      <vt:lpstr>Sheet4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Mijovic, Vladan</dc:creator>
  <cp:lastModifiedBy>Micun</cp:lastModifiedBy>
  <cp:lastPrinted>2023-12-26T08:16:39Z</cp:lastPrinted>
  <dcterms:created xsi:type="dcterms:W3CDTF">2022-10-03T07:05:03Z</dcterms:created>
  <dcterms:modified xsi:type="dcterms:W3CDTF">2024-01-30T09:09:19Z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2197eb-b096-4049-84f4-d883b0280e0f_Enabled">
    <vt:lpwstr>true</vt:lpwstr>
  </property>
  <property fmtid="{D5CDD505-2E9C-101B-9397-08002B2CF9AE}" pid="3" name="MSIP_Label_bc2197eb-b096-4049-84f4-d883b0280e0f_SetDate">
    <vt:lpwstr>2023-02-23T10:22:18Z</vt:lpwstr>
  </property>
  <property fmtid="{D5CDD505-2E9C-101B-9397-08002B2CF9AE}" pid="4" name="MSIP_Label_bc2197eb-b096-4049-84f4-d883b0280e0f_Method">
    <vt:lpwstr>Standard</vt:lpwstr>
  </property>
  <property fmtid="{D5CDD505-2E9C-101B-9397-08002B2CF9AE}" pid="5" name="MSIP_Label_bc2197eb-b096-4049-84f4-d883b0280e0f_Name">
    <vt:lpwstr>Global</vt:lpwstr>
  </property>
  <property fmtid="{D5CDD505-2E9C-101B-9397-08002B2CF9AE}" pid="6" name="MSIP_Label_bc2197eb-b096-4049-84f4-d883b0280e0f_SiteId">
    <vt:lpwstr>1a222e6d-34ee-49aa-b7c5-99085a25e30b</vt:lpwstr>
  </property>
  <property fmtid="{D5CDD505-2E9C-101B-9397-08002B2CF9AE}" pid="7" name="MSIP_Label_bc2197eb-b096-4049-84f4-d883b0280e0f_ActionId">
    <vt:lpwstr>d709a581-c76c-4917-bcd3-a42fcff546de</vt:lpwstr>
  </property>
  <property fmtid="{D5CDD505-2E9C-101B-9397-08002B2CF9AE}" pid="8" name="MSIP_Label_bc2197eb-b096-4049-84f4-d883b0280e0f_ContentBits">
    <vt:lpwstr>0</vt:lpwstr>
  </property>
</Properties>
</file>