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anita.djikanovic\Desktop\DOZVOLE 2016\Tender INFRASTRUKTURA 2025\"/>
    </mc:Choice>
  </mc:AlternateContent>
  <bookViews>
    <workbookView xWindow="0" yWindow="0" windowWidth="10485" windowHeight="8670" activeTab="3"/>
  </bookViews>
  <sheets>
    <sheet name="Urbane lokacije" sheetId="1" r:id="rId1"/>
    <sheet name="Neurbane lokacije" sheetId="4" r:id="rId2"/>
    <sheet name=" Elektro radovi  " sheetId="7" r:id="rId3"/>
    <sheet name="Rekapitulacija " sheetId="8" r:id="rId4"/>
  </sheets>
  <definedNames>
    <definedName name="_xlnm._FilterDatabase" localSheetId="2" hidden="1">' Elektro radovi  '!$A$10:$C$271</definedName>
    <definedName name="_xlnm._FilterDatabase" localSheetId="1" hidden="1">'Neurbane lokacije'!$A$9:$D$9</definedName>
    <definedName name="_xlnm._FilterDatabase" localSheetId="0" hidden="1">'Urbane lokacije'!$A$9:$D$48</definedName>
    <definedName name="_xlnm.Print_Area" localSheetId="2">' Elektro radovi  '!$A$1:$C$331</definedName>
    <definedName name="_xlnm.Print_Area" localSheetId="1">'Neurbane lokacije'!$A$1:$D$239</definedName>
    <definedName name="_xlnm.Print_Area" localSheetId="0">'Urbane lokacije'!$A$1:$D$433</definedName>
  </definedNames>
  <calcPr calcId="162913"/>
</workbook>
</file>

<file path=xl/calcChain.xml><?xml version="1.0" encoding="utf-8"?>
<calcChain xmlns="http://schemas.openxmlformats.org/spreadsheetml/2006/main">
  <c r="I335" i="1" l="1"/>
  <c r="F325" i="7" l="1"/>
  <c r="F324" i="7"/>
  <c r="F323" i="7"/>
  <c r="F322" i="7"/>
  <c r="F321" i="7"/>
  <c r="F320" i="7"/>
  <c r="F319" i="7"/>
  <c r="F318" i="7"/>
  <c r="F317" i="7"/>
  <c r="F316" i="7"/>
  <c r="F315" i="7"/>
  <c r="F314" i="7"/>
  <c r="F313" i="7"/>
  <c r="F312" i="7"/>
  <c r="F311" i="7"/>
  <c r="F310" i="7"/>
  <c r="F309" i="7"/>
  <c r="F308" i="7"/>
  <c r="F307" i="7"/>
  <c r="F306" i="7"/>
  <c r="F305" i="7"/>
  <c r="F304" i="7"/>
  <c r="F303" i="7"/>
  <c r="F302" i="7"/>
  <c r="F301" i="7"/>
  <c r="F300" i="7"/>
  <c r="F299" i="7"/>
  <c r="F298" i="7"/>
  <c r="F297" i="7"/>
  <c r="F296" i="7"/>
  <c r="F295" i="7"/>
  <c r="F294" i="7"/>
  <c r="F293" i="7"/>
  <c r="F292" i="7"/>
  <c r="F291" i="7"/>
  <c r="F290" i="7"/>
  <c r="F289" i="7"/>
  <c r="F288" i="7"/>
  <c r="F287" i="7"/>
  <c r="F286" i="7"/>
  <c r="F285" i="7"/>
  <c r="F284" i="7"/>
  <c r="F283" i="7"/>
  <c r="F282" i="7"/>
  <c r="F281" i="7"/>
  <c r="F280" i="7"/>
  <c r="F279" i="7"/>
  <c r="F278" i="7"/>
  <c r="F277" i="7"/>
  <c r="F276" i="7"/>
  <c r="F275" i="7"/>
  <c r="F274" i="7"/>
  <c r="F269" i="7"/>
  <c r="F268" i="7"/>
  <c r="F267" i="7"/>
  <c r="F266" i="7"/>
  <c r="F265" i="7"/>
  <c r="F264" i="7"/>
  <c r="F263" i="7"/>
  <c r="F262" i="7"/>
  <c r="F261" i="7"/>
  <c r="F260" i="7"/>
  <c r="F259" i="7"/>
  <c r="F258" i="7"/>
  <c r="F257" i="7"/>
  <c r="F256" i="7"/>
  <c r="F255" i="7"/>
  <c r="F254" i="7"/>
  <c r="F253" i="7"/>
  <c r="F252" i="7"/>
  <c r="F251" i="7"/>
  <c r="F250" i="7"/>
  <c r="F249" i="7"/>
  <c r="F248" i="7"/>
  <c r="F247" i="7"/>
  <c r="F239" i="7"/>
  <c r="F238" i="7"/>
  <c r="F237" i="7"/>
  <c r="F236" i="7"/>
  <c r="F235" i="7"/>
  <c r="F234" i="7"/>
  <c r="F233" i="7"/>
  <c r="F232" i="7"/>
  <c r="F231" i="7"/>
  <c r="F230" i="7"/>
  <c r="F229" i="7"/>
  <c r="F228" i="7"/>
  <c r="F227" i="7"/>
  <c r="F226" i="7"/>
  <c r="F225" i="7"/>
  <c r="F224" i="7"/>
  <c r="F223" i="7"/>
  <c r="F222" i="7"/>
  <c r="F221" i="7"/>
  <c r="F220" i="7"/>
  <c r="F219" i="7"/>
  <c r="F218" i="7"/>
  <c r="F217" i="7"/>
  <c r="F216" i="7"/>
  <c r="F215" i="7"/>
  <c r="F214" i="7"/>
  <c r="F213" i="7"/>
  <c r="F212" i="7"/>
  <c r="F211" i="7"/>
  <c r="F210" i="7"/>
  <c r="F209" i="7"/>
  <c r="F208" i="7"/>
  <c r="F207" i="7"/>
  <c r="F206" i="7"/>
  <c r="F205" i="7"/>
  <c r="F204" i="7"/>
  <c r="F203" i="7"/>
  <c r="F202" i="7"/>
  <c r="F201" i="7"/>
  <c r="F200" i="7"/>
  <c r="F199" i="7"/>
  <c r="F198" i="7"/>
  <c r="F197" i="7"/>
  <c r="F196" i="7"/>
  <c r="F195" i="7"/>
  <c r="F194" i="7"/>
  <c r="F193" i="7"/>
  <c r="F192" i="7"/>
  <c r="F191" i="7"/>
  <c r="F190" i="7"/>
  <c r="F189" i="7"/>
  <c r="F188" i="7"/>
  <c r="F187" i="7"/>
  <c r="F186" i="7"/>
  <c r="F185" i="7"/>
  <c r="F184" i="7"/>
  <c r="F183" i="7"/>
  <c r="F182" i="7"/>
  <c r="F181" i="7"/>
  <c r="F180" i="7"/>
  <c r="F179" i="7"/>
  <c r="F178" i="7"/>
  <c r="F177" i="7"/>
  <c r="F176" i="7"/>
  <c r="F175" i="7"/>
  <c r="F174" i="7"/>
  <c r="F173" i="7"/>
  <c r="F172" i="7"/>
  <c r="F171" i="7"/>
  <c r="F170" i="7"/>
  <c r="F169" i="7"/>
  <c r="F168" i="7"/>
  <c r="F167" i="7"/>
  <c r="F166" i="7"/>
  <c r="F165" i="7"/>
  <c r="F164" i="7"/>
  <c r="F163" i="7"/>
  <c r="F162" i="7"/>
  <c r="F161" i="7"/>
  <c r="F160" i="7"/>
  <c r="F159" i="7"/>
  <c r="F158" i="7"/>
  <c r="F157" i="7"/>
  <c r="F156" i="7"/>
  <c r="F155" i="7"/>
  <c r="F154" i="7"/>
  <c r="F153" i="7"/>
  <c r="F152" i="7"/>
  <c r="F151" i="7"/>
  <c r="F150" i="7"/>
  <c r="F149" i="7"/>
  <c r="F148" i="7"/>
  <c r="F147" i="7"/>
  <c r="F146" i="7"/>
  <c r="F145" i="7"/>
  <c r="F144" i="7"/>
  <c r="F143" i="7"/>
  <c r="F142" i="7"/>
  <c r="F141" i="7"/>
  <c r="F140" i="7"/>
  <c r="F139" i="7"/>
  <c r="F138" i="7"/>
  <c r="F137" i="7"/>
  <c r="F136" i="7"/>
  <c r="F135" i="7"/>
  <c r="F134" i="7"/>
  <c r="F133" i="7"/>
  <c r="F132" i="7"/>
  <c r="F131" i="7"/>
  <c r="F130" i="7"/>
  <c r="F129" i="7"/>
  <c r="F128" i="7"/>
  <c r="F127" i="7"/>
  <c r="F126" i="7"/>
  <c r="F125" i="7"/>
  <c r="F124" i="7"/>
  <c r="F123" i="7"/>
  <c r="F122" i="7"/>
  <c r="F121" i="7"/>
  <c r="F120" i="7"/>
  <c r="F119" i="7"/>
  <c r="F118" i="7"/>
  <c r="F117" i="7"/>
  <c r="F116" i="7"/>
  <c r="F115" i="7"/>
  <c r="F114" i="7"/>
  <c r="F113" i="7"/>
  <c r="F112" i="7"/>
  <c r="F111" i="7"/>
  <c r="F110" i="7"/>
  <c r="F109" i="7"/>
  <c r="F108" i="7"/>
  <c r="F107" i="7"/>
  <c r="F106" i="7"/>
  <c r="F105" i="7"/>
  <c r="F104" i="7"/>
  <c r="F103" i="7"/>
  <c r="F102" i="7"/>
  <c r="F101" i="7"/>
  <c r="F100" i="7"/>
  <c r="F99" i="7"/>
  <c r="F98" i="7"/>
  <c r="F97" i="7"/>
  <c r="F96" i="7"/>
  <c r="F95" i="7"/>
  <c r="F94" i="7"/>
  <c r="F93" i="7"/>
  <c r="F92" i="7"/>
  <c r="F91" i="7"/>
  <c r="F90" i="7"/>
  <c r="F89" i="7"/>
  <c r="F88" i="7"/>
  <c r="F87" i="7"/>
  <c r="F86" i="7"/>
  <c r="F85" i="7"/>
  <c r="F84" i="7"/>
  <c r="F77" i="7"/>
  <c r="F76" i="7"/>
  <c r="F75" i="7"/>
  <c r="F74" i="7"/>
  <c r="F73" i="7"/>
  <c r="F72" i="7"/>
  <c r="F65" i="7"/>
  <c r="F64" i="7"/>
  <c r="F63" i="7"/>
  <c r="F62" i="7"/>
  <c r="F61" i="7"/>
  <c r="F60" i="7"/>
  <c r="F59" i="7"/>
  <c r="F58" i="7"/>
  <c r="F57" i="7"/>
  <c r="F56" i="7"/>
  <c r="F55" i="7"/>
  <c r="F54" i="7"/>
  <c r="F53" i="7"/>
  <c r="F52" i="7"/>
  <c r="F51" i="7"/>
  <c r="F50" i="7"/>
  <c r="F49" i="7"/>
  <c r="F48" i="7"/>
  <c r="F47" i="7"/>
  <c r="F46" i="7"/>
  <c r="F45" i="7"/>
  <c r="F44" i="7"/>
  <c r="F43" i="7"/>
  <c r="F42" i="7"/>
  <c r="F41" i="7"/>
  <c r="F40" i="7"/>
  <c r="F39" i="7"/>
  <c r="F38" i="7"/>
  <c r="F37" i="7"/>
  <c r="F36" i="7"/>
  <c r="F35" i="7"/>
  <c r="F31" i="7"/>
  <c r="F30" i="7"/>
  <c r="F29" i="7"/>
  <c r="F28" i="7"/>
  <c r="F27" i="7"/>
  <c r="F26" i="7"/>
  <c r="F25" i="7"/>
  <c r="F24" i="7"/>
  <c r="F23" i="7"/>
  <c r="F22" i="7"/>
  <c r="F21" i="7"/>
  <c r="F20" i="7"/>
  <c r="F19" i="7"/>
  <c r="F18" i="7"/>
  <c r="F17" i="7"/>
  <c r="F16" i="7"/>
  <c r="F15" i="7"/>
  <c r="F14" i="7"/>
  <c r="F13" i="7"/>
  <c r="F12" i="7"/>
  <c r="F11" i="7"/>
  <c r="F10" i="7"/>
  <c r="F326" i="7" l="1"/>
  <c r="F270" i="7"/>
  <c r="F66" i="7"/>
  <c r="F242" i="7"/>
  <c r="F78" i="7"/>
  <c r="F32" i="7"/>
  <c r="I23" i="1"/>
  <c r="F23" i="1"/>
  <c r="F243" i="7" l="1"/>
  <c r="F67" i="7"/>
  <c r="I14" i="4"/>
  <c r="F14" i="4"/>
  <c r="F328" i="7" l="1"/>
  <c r="D10" i="8" s="1"/>
  <c r="I62" i="1"/>
  <c r="I232" i="4" l="1"/>
  <c r="I231" i="4"/>
  <c r="I230" i="4"/>
  <c r="I229" i="4"/>
  <c r="I228" i="4"/>
  <c r="I227" i="4"/>
  <c r="I430" i="1" l="1"/>
  <c r="I426" i="1"/>
  <c r="I428" i="1"/>
  <c r="I429" i="1"/>
  <c r="I425" i="1"/>
  <c r="I427" i="1"/>
  <c r="I226" i="4" l="1"/>
  <c r="I224" i="4"/>
  <c r="I222" i="4"/>
  <c r="I220" i="4"/>
  <c r="F220" i="4"/>
  <c r="I218" i="4"/>
  <c r="F218" i="4"/>
  <c r="I216" i="4"/>
  <c r="F216" i="4"/>
  <c r="I214" i="4"/>
  <c r="F214" i="4"/>
  <c r="I212" i="4"/>
  <c r="F212" i="4"/>
  <c r="I210" i="4"/>
  <c r="F210" i="4"/>
  <c r="I424" i="1"/>
  <c r="I422" i="1"/>
  <c r="I420" i="1"/>
  <c r="F420" i="1"/>
  <c r="I418" i="1"/>
  <c r="F418" i="1"/>
  <c r="I416" i="1"/>
  <c r="F416" i="1"/>
  <c r="I414" i="1"/>
  <c r="F414" i="1"/>
  <c r="I412" i="1"/>
  <c r="F412" i="1"/>
  <c r="I410" i="1"/>
  <c r="F410" i="1"/>
  <c r="I198" i="4"/>
  <c r="F198" i="4"/>
  <c r="I197" i="4"/>
  <c r="F197" i="4"/>
  <c r="I196" i="4"/>
  <c r="F196" i="4"/>
  <c r="I195" i="4"/>
  <c r="F195" i="4"/>
  <c r="I138" i="4"/>
  <c r="F138" i="4"/>
  <c r="I111" i="4"/>
  <c r="I110" i="4"/>
  <c r="F110" i="4"/>
  <c r="I90" i="4"/>
  <c r="F90" i="4"/>
  <c r="I46" i="4"/>
  <c r="I45" i="4"/>
  <c r="F45" i="4"/>
  <c r="I44" i="4"/>
  <c r="I41" i="4"/>
  <c r="I40" i="4"/>
  <c r="I42" i="4"/>
  <c r="I396" i="1" l="1"/>
  <c r="F396" i="1"/>
  <c r="I395" i="1"/>
  <c r="F395" i="1"/>
  <c r="I394" i="1"/>
  <c r="F394" i="1"/>
  <c r="I393" i="1"/>
  <c r="F393" i="1"/>
  <c r="I47" i="4" l="1"/>
  <c r="I65" i="1"/>
  <c r="I64" i="1"/>
  <c r="F64" i="1"/>
  <c r="I63" i="1"/>
  <c r="I152" i="1"/>
  <c r="I51" i="1"/>
  <c r="I50" i="1"/>
  <c r="I20" i="1"/>
  <c r="I19" i="1"/>
  <c r="I17" i="1"/>
  <c r="I271" i="1" l="1"/>
  <c r="F271" i="1"/>
  <c r="I114" i="1"/>
  <c r="F114" i="1"/>
  <c r="I202" i="4" l="1"/>
  <c r="I203" i="4"/>
  <c r="I204" i="4"/>
  <c r="I205" i="4"/>
  <c r="I206" i="4"/>
  <c r="I207" i="4"/>
  <c r="I208" i="4"/>
  <c r="I201" i="4"/>
  <c r="I193" i="4"/>
  <c r="I192" i="4"/>
  <c r="I191" i="4"/>
  <c r="I190" i="4"/>
  <c r="I188" i="4"/>
  <c r="I187" i="4"/>
  <c r="I186" i="4"/>
  <c r="I185" i="4"/>
  <c r="I182" i="4"/>
  <c r="I183" i="4"/>
  <c r="I181" i="4"/>
  <c r="I180" i="4"/>
  <c r="I179" i="4"/>
  <c r="I178" i="4"/>
  <c r="I173" i="4"/>
  <c r="I172" i="4"/>
  <c r="I171" i="4"/>
  <c r="I170" i="4"/>
  <c r="I159" i="4"/>
  <c r="I158" i="4"/>
  <c r="I157" i="4"/>
  <c r="I156" i="4"/>
  <c r="I165" i="4"/>
  <c r="I164" i="4"/>
  <c r="I163" i="4"/>
  <c r="I162" i="4"/>
  <c r="I161" i="4"/>
  <c r="I154" i="4"/>
  <c r="I153" i="4"/>
  <c r="I152" i="4"/>
  <c r="I151" i="4"/>
  <c r="I149" i="4"/>
  <c r="I148" i="4"/>
  <c r="I147" i="4"/>
  <c r="I146" i="4"/>
  <c r="I131" i="4"/>
  <c r="I132" i="4"/>
  <c r="I133" i="4"/>
  <c r="I134" i="4"/>
  <c r="I135" i="4"/>
  <c r="I136" i="4"/>
  <c r="I137" i="4"/>
  <c r="I130" i="4"/>
  <c r="I123" i="4"/>
  <c r="I124" i="4"/>
  <c r="I125" i="4"/>
  <c r="I126" i="4"/>
  <c r="I122" i="4"/>
  <c r="I118" i="4"/>
  <c r="I117" i="4"/>
  <c r="I109" i="4"/>
  <c r="I108" i="4"/>
  <c r="I93" i="4"/>
  <c r="I94" i="4"/>
  <c r="I95" i="4"/>
  <c r="I96" i="4"/>
  <c r="I97" i="4"/>
  <c r="I98" i="4"/>
  <c r="I99" i="4"/>
  <c r="I100" i="4"/>
  <c r="I101" i="4"/>
  <c r="I102" i="4"/>
  <c r="I92"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53" i="4"/>
  <c r="I10" i="4"/>
  <c r="I11" i="4"/>
  <c r="I12" i="4"/>
  <c r="I13" i="4"/>
  <c r="I15" i="4"/>
  <c r="I16" i="4"/>
  <c r="I17" i="4"/>
  <c r="I18" i="4"/>
  <c r="I19" i="4"/>
  <c r="I20" i="4"/>
  <c r="I21" i="4"/>
  <c r="I22" i="4"/>
  <c r="I23" i="4"/>
  <c r="I24" i="4"/>
  <c r="I25" i="4"/>
  <c r="I26" i="4"/>
  <c r="I27" i="4"/>
  <c r="I28" i="4"/>
  <c r="I29" i="4"/>
  <c r="I30" i="4"/>
  <c r="I31" i="4"/>
  <c r="I32" i="4"/>
  <c r="I33" i="4"/>
  <c r="I34" i="4"/>
  <c r="I35" i="4"/>
  <c r="I36" i="4"/>
  <c r="I37" i="4"/>
  <c r="I38" i="4"/>
  <c r="I43" i="4"/>
  <c r="I9" i="4"/>
  <c r="I400" i="1"/>
  <c r="I401" i="1"/>
  <c r="I402" i="1"/>
  <c r="I403" i="1"/>
  <c r="I404" i="1"/>
  <c r="I405" i="1"/>
  <c r="I406" i="1"/>
  <c r="I407" i="1"/>
  <c r="I408" i="1"/>
  <c r="I399" i="1"/>
  <c r="I391" i="1"/>
  <c r="I390" i="1"/>
  <c r="I389" i="1"/>
  <c r="I388" i="1"/>
  <c r="I386" i="1"/>
  <c r="I385" i="1"/>
  <c r="I384" i="1"/>
  <c r="I383" i="1"/>
  <c r="I380" i="1"/>
  <c r="I381" i="1"/>
  <c r="I379" i="1"/>
  <c r="I378" i="1"/>
  <c r="I377" i="1"/>
  <c r="I376" i="1"/>
  <c r="I371" i="1"/>
  <c r="I370" i="1"/>
  <c r="I369" i="1"/>
  <c r="I368" i="1"/>
  <c r="I366" i="1"/>
  <c r="I365" i="1"/>
  <c r="I364" i="1"/>
  <c r="I363" i="1"/>
  <c r="I361" i="1"/>
  <c r="I360" i="1"/>
  <c r="I359" i="1"/>
  <c r="I358" i="1"/>
  <c r="I356" i="1"/>
  <c r="I355" i="1"/>
  <c r="I354" i="1"/>
  <c r="I353" i="1"/>
  <c r="I351" i="1"/>
  <c r="I350" i="1"/>
  <c r="I349" i="1"/>
  <c r="I348" i="1"/>
  <c r="I343" i="1"/>
  <c r="I342" i="1"/>
  <c r="I341" i="1"/>
  <c r="I340" i="1"/>
  <c r="I334" i="1"/>
  <c r="I333" i="1"/>
  <c r="I332" i="1"/>
  <c r="I331" i="1"/>
  <c r="I329" i="1"/>
  <c r="I328" i="1"/>
  <c r="I327" i="1"/>
  <c r="I326" i="1"/>
  <c r="I324" i="1"/>
  <c r="I323" i="1"/>
  <c r="I322" i="1"/>
  <c r="I321" i="1"/>
  <c r="I317" i="1"/>
  <c r="I318" i="1"/>
  <c r="I319" i="1"/>
  <c r="I316" i="1"/>
  <c r="I309" i="1"/>
  <c r="I310" i="1" s="1"/>
  <c r="D455" i="1" s="1"/>
  <c r="I296" i="1"/>
  <c r="I297" i="1"/>
  <c r="I298" i="1"/>
  <c r="I299" i="1"/>
  <c r="I300" i="1"/>
  <c r="I301" i="1"/>
  <c r="I302" i="1"/>
  <c r="I303" i="1"/>
  <c r="I304" i="1"/>
  <c r="I295" i="1"/>
  <c r="I283" i="1"/>
  <c r="I284" i="1"/>
  <c r="I285" i="1"/>
  <c r="I286" i="1"/>
  <c r="I287" i="1"/>
  <c r="I288" i="1"/>
  <c r="I289" i="1"/>
  <c r="I290" i="1"/>
  <c r="I291" i="1"/>
  <c r="I282" i="1"/>
  <c r="I277" i="1"/>
  <c r="I276" i="1"/>
  <c r="I262" i="1"/>
  <c r="I263" i="1"/>
  <c r="I264" i="1"/>
  <c r="I265" i="1"/>
  <c r="I266" i="1"/>
  <c r="I267" i="1"/>
  <c r="I268" i="1"/>
  <c r="I269" i="1"/>
  <c r="I270" i="1"/>
  <c r="I261" i="1"/>
  <c r="I253" i="1"/>
  <c r="I254" i="1"/>
  <c r="I255" i="1"/>
  <c r="I256" i="1"/>
  <c r="I257" i="1"/>
  <c r="I252" i="1"/>
  <c r="I246" i="1"/>
  <c r="I247" i="1"/>
  <c r="I245" i="1"/>
  <c r="I235" i="1"/>
  <c r="I236" i="1"/>
  <c r="I237" i="1"/>
  <c r="I238" i="1"/>
  <c r="I239" i="1"/>
  <c r="I240" i="1"/>
  <c r="I241" i="1"/>
  <c r="I234" i="1"/>
  <c r="I228" i="1"/>
  <c r="I229" i="1"/>
  <c r="I230" i="1"/>
  <c r="I227" i="1"/>
  <c r="I223" i="1"/>
  <c r="I224" i="1" s="1"/>
  <c r="D446" i="1" s="1"/>
  <c r="I200" i="1"/>
  <c r="I201" i="1"/>
  <c r="I202" i="1"/>
  <c r="I203" i="1"/>
  <c r="I204" i="1"/>
  <c r="I205" i="1"/>
  <c r="I206" i="1"/>
  <c r="I207" i="1"/>
  <c r="I208" i="1"/>
  <c r="I209" i="1"/>
  <c r="I210" i="1"/>
  <c r="I211" i="1"/>
  <c r="I212" i="1"/>
  <c r="I213" i="1"/>
  <c r="I214" i="1"/>
  <c r="I215" i="1"/>
  <c r="I216" i="1"/>
  <c r="I217" i="1"/>
  <c r="I218" i="1"/>
  <c r="I219" i="1"/>
  <c r="I199" i="1"/>
  <c r="I194" i="1"/>
  <c r="I193" i="1"/>
  <c r="I192" i="1"/>
  <c r="I191" i="1"/>
  <c r="I190" i="1"/>
  <c r="I189" i="1"/>
  <c r="I179" i="1"/>
  <c r="I180" i="1"/>
  <c r="I181" i="1"/>
  <c r="I182" i="1"/>
  <c r="I183" i="1"/>
  <c r="I184" i="1"/>
  <c r="I178" i="1"/>
  <c r="I173" i="1"/>
  <c r="I174" i="1" s="1"/>
  <c r="D442" i="1" s="1"/>
  <c r="I163" i="1"/>
  <c r="I164" i="1"/>
  <c r="I165" i="1"/>
  <c r="I166" i="1"/>
  <c r="I167" i="1"/>
  <c r="I168" i="1"/>
  <c r="I162" i="1"/>
  <c r="I150" i="1"/>
  <c r="I151" i="1"/>
  <c r="I153" i="1"/>
  <c r="I154" i="1"/>
  <c r="I155" i="1"/>
  <c r="I156" i="1"/>
  <c r="I157" i="1"/>
  <c r="I149" i="1"/>
  <c r="I174" i="4" l="1"/>
  <c r="D251" i="4" s="1"/>
  <c r="I234" i="4"/>
  <c r="D252" i="4" s="1"/>
  <c r="I140" i="4"/>
  <c r="D245" i="4" s="1"/>
  <c r="I113" i="4"/>
  <c r="D242" i="4" s="1"/>
  <c r="I119" i="4"/>
  <c r="D243" i="4" s="1"/>
  <c r="I49" i="4"/>
  <c r="D239" i="4" s="1"/>
  <c r="I86" i="4"/>
  <c r="D240" i="4" s="1"/>
  <c r="I127" i="4"/>
  <c r="D244" i="4" s="1"/>
  <c r="I166" i="4"/>
  <c r="D250" i="4" s="1"/>
  <c r="I103" i="4"/>
  <c r="D241" i="4" s="1"/>
  <c r="I231" i="1"/>
  <c r="D447" i="1" s="1"/>
  <c r="I242" i="1"/>
  <c r="D448" i="1" s="1"/>
  <c r="I372" i="1"/>
  <c r="D461" i="1" s="1"/>
  <c r="I195" i="1"/>
  <c r="D444" i="1" s="1"/>
  <c r="I278" i="1"/>
  <c r="D452" i="1" s="1"/>
  <c r="I344" i="1"/>
  <c r="D460" i="1" s="1"/>
  <c r="I273" i="1"/>
  <c r="D451" i="1" s="1"/>
  <c r="I305" i="1"/>
  <c r="D454" i="1" s="1"/>
  <c r="I220" i="1"/>
  <c r="D445" i="1" s="1"/>
  <c r="I336" i="1"/>
  <c r="D459" i="1" s="1"/>
  <c r="I185" i="1"/>
  <c r="D443" i="1" s="1"/>
  <c r="I433" i="1"/>
  <c r="D462" i="1" s="1"/>
  <c r="I292" i="1"/>
  <c r="D453" i="1" s="1"/>
  <c r="I159" i="1"/>
  <c r="D440" i="1" s="1"/>
  <c r="I169" i="1"/>
  <c r="D441" i="1" s="1"/>
  <c r="I248" i="1"/>
  <c r="D449" i="1" s="1"/>
  <c r="I258" i="1"/>
  <c r="D450" i="1" s="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16"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71" i="1"/>
  <c r="I11" i="1"/>
  <c r="I12" i="1"/>
  <c r="I13" i="1"/>
  <c r="I14" i="1"/>
  <c r="I15" i="1"/>
  <c r="I16" i="1"/>
  <c r="I21" i="1"/>
  <c r="I22" i="1"/>
  <c r="I24" i="1"/>
  <c r="I25" i="1"/>
  <c r="I26" i="1"/>
  <c r="I27" i="1"/>
  <c r="I28" i="1"/>
  <c r="I29" i="1"/>
  <c r="I30" i="1"/>
  <c r="I31" i="1"/>
  <c r="I32" i="1"/>
  <c r="I33" i="1"/>
  <c r="I34" i="1"/>
  <c r="I35" i="1"/>
  <c r="I36" i="1"/>
  <c r="I37" i="1"/>
  <c r="I38" i="1"/>
  <c r="I39" i="1"/>
  <c r="I40" i="1"/>
  <c r="I41" i="1"/>
  <c r="I42" i="1"/>
  <c r="I43" i="1"/>
  <c r="I44" i="1"/>
  <c r="I45" i="1"/>
  <c r="I46" i="1"/>
  <c r="I47" i="1"/>
  <c r="I48" i="1"/>
  <c r="I52" i="1"/>
  <c r="I53" i="1"/>
  <c r="I54" i="1"/>
  <c r="I55" i="1"/>
  <c r="I56" i="1"/>
  <c r="I57" i="1"/>
  <c r="I58" i="1"/>
  <c r="I59" i="1"/>
  <c r="I60" i="1"/>
  <c r="I61" i="1"/>
  <c r="I10" i="1"/>
  <c r="D253" i="4" l="1"/>
  <c r="D246" i="4"/>
  <c r="I110" i="1"/>
  <c r="D438" i="1" s="1"/>
  <c r="D463" i="1"/>
  <c r="I67" i="1"/>
  <c r="D437" i="1" s="1"/>
  <c r="I144" i="1"/>
  <c r="D439" i="1" s="1"/>
  <c r="F208" i="4"/>
  <c r="F193" i="4"/>
  <c r="F192" i="4"/>
  <c r="F191" i="4"/>
  <c r="F190" i="4"/>
  <c r="F188" i="4"/>
  <c r="F187" i="4"/>
  <c r="F186" i="4"/>
  <c r="F185" i="4"/>
  <c r="F181" i="4"/>
  <c r="F180" i="4"/>
  <c r="F179" i="4"/>
  <c r="F178" i="4"/>
  <c r="F183" i="4"/>
  <c r="F182" i="4"/>
  <c r="F173" i="4"/>
  <c r="F172" i="4"/>
  <c r="F164" i="4"/>
  <c r="F163" i="4"/>
  <c r="F158" i="4"/>
  <c r="F159" i="4"/>
  <c r="F153" i="4"/>
  <c r="F154" i="4"/>
  <c r="D255" i="4" l="1"/>
  <c r="D8" i="8" s="1"/>
  <c r="D456" i="1"/>
  <c r="D464" i="1" s="1"/>
  <c r="D6" i="8" s="1"/>
  <c r="F147" i="4"/>
  <c r="F146" i="4"/>
  <c r="F381" i="1"/>
  <c r="F380" i="1"/>
  <c r="F384" i="1"/>
  <c r="F383" i="1"/>
  <c r="F377" i="1"/>
  <c r="F378" i="1"/>
  <c r="F327" i="1"/>
  <c r="F328" i="1"/>
  <c r="F332" i="1"/>
  <c r="F333" i="1"/>
  <c r="F365" i="1"/>
  <c r="F364" i="1"/>
  <c r="F360" i="1"/>
  <c r="F359" i="1"/>
  <c r="F354" i="1"/>
  <c r="F355" i="1"/>
  <c r="F341" i="1"/>
  <c r="F342" i="1"/>
  <c r="F323" i="1"/>
  <c r="F324" i="1"/>
  <c r="D12" i="8" l="1"/>
  <c r="F349" i="1"/>
  <c r="F350" i="1"/>
  <c r="F408" i="1" l="1"/>
  <c r="F391" i="1"/>
  <c r="F390" i="1"/>
  <c r="F319" i="1"/>
  <c r="F318" i="1"/>
  <c r="F304" i="1"/>
  <c r="F326" i="1" l="1"/>
  <c r="M118" i="4" l="1"/>
  <c r="K118" i="4"/>
  <c r="F118" i="4"/>
  <c r="F117" i="4"/>
  <c r="F137" i="4"/>
  <c r="F190" i="1"/>
  <c r="F189" i="1"/>
  <c r="F119" i="4" l="1"/>
  <c r="F243" i="4" s="1"/>
  <c r="M192" i="4"/>
  <c r="M189" i="4"/>
  <c r="M187" i="4"/>
  <c r="M184" i="4"/>
  <c r="M182" i="4"/>
  <c r="M172" i="4"/>
  <c r="M169" i="4"/>
  <c r="M164" i="4"/>
  <c r="M163" i="4"/>
  <c r="M160" i="4"/>
  <c r="M158" i="4"/>
  <c r="M155" i="4"/>
  <c r="M153" i="4"/>
  <c r="M150" i="4"/>
  <c r="M148" i="4"/>
  <c r="M145" i="4"/>
  <c r="M110" i="4"/>
  <c r="M109" i="4"/>
  <c r="M108" i="4"/>
  <c r="M102" i="4"/>
  <c r="M100" i="4"/>
  <c r="M98" i="4"/>
  <c r="M96" i="4"/>
  <c r="M94" i="4"/>
  <c r="M92" i="4"/>
  <c r="M389" i="1" l="1"/>
  <c r="M388" i="1"/>
  <c r="M386" i="1"/>
  <c r="M385" i="1"/>
  <c r="M379" i="1"/>
  <c r="M371" i="1"/>
  <c r="M370" i="1"/>
  <c r="M366" i="1"/>
  <c r="M363" i="1"/>
  <c r="M361" i="1"/>
  <c r="M358" i="1"/>
  <c r="M356" i="1"/>
  <c r="M353" i="1"/>
  <c r="M351" i="1"/>
  <c r="M348" i="1"/>
  <c r="M343" i="1"/>
  <c r="M340" i="1"/>
  <c r="M335" i="1"/>
  <c r="M334" i="1"/>
  <c r="M331" i="1"/>
  <c r="M317" i="1"/>
  <c r="M321" i="1"/>
  <c r="M322" i="1"/>
  <c r="M326" i="1"/>
  <c r="M329" i="1"/>
  <c r="M316" i="1"/>
  <c r="M190" i="1"/>
  <c r="M156" i="1"/>
  <c r="M157" i="1"/>
  <c r="M154" i="1"/>
  <c r="M150" i="1"/>
  <c r="M151" i="1"/>
  <c r="M149" i="1"/>
  <c r="K192" i="4" l="1"/>
  <c r="K189" i="4"/>
  <c r="K187" i="4"/>
  <c r="K184" i="4"/>
  <c r="K172" i="4"/>
  <c r="K169" i="4"/>
  <c r="K163" i="4"/>
  <c r="K164" i="4"/>
  <c r="K160" i="4"/>
  <c r="K158" i="4"/>
  <c r="K155" i="4"/>
  <c r="K153" i="4"/>
  <c r="K150" i="4"/>
  <c r="K148" i="4"/>
  <c r="K145" i="4"/>
  <c r="K109" i="4"/>
  <c r="K110" i="4"/>
  <c r="K108" i="4"/>
  <c r="K389" i="1"/>
  <c r="K388" i="1"/>
  <c r="K386" i="1"/>
  <c r="K385" i="1"/>
  <c r="K371" i="1"/>
  <c r="K370" i="1"/>
  <c r="K366" i="1"/>
  <c r="K363" i="1"/>
  <c r="K361" i="1"/>
  <c r="K358" i="1"/>
  <c r="K356" i="1"/>
  <c r="K353" i="1"/>
  <c r="K348" i="1"/>
  <c r="K322" i="1"/>
  <c r="K351" i="1"/>
  <c r="K343" i="1"/>
  <c r="K340" i="1"/>
  <c r="K334" i="1"/>
  <c r="K335" i="1"/>
  <c r="K331" i="1"/>
  <c r="K329" i="1"/>
  <c r="K326" i="1"/>
  <c r="K321" i="1"/>
  <c r="K317" i="1"/>
  <c r="K316" i="1"/>
  <c r="K153" i="1"/>
  <c r="K154" i="1"/>
  <c r="K155" i="1"/>
  <c r="K156" i="1"/>
  <c r="K157" i="1"/>
  <c r="K190" i="1"/>
  <c r="K150" i="1"/>
  <c r="K151" i="1"/>
  <c r="K149" i="1"/>
  <c r="F202" i="4" l="1"/>
  <c r="F201" i="4"/>
  <c r="F400" i="1"/>
  <c r="F399" i="1"/>
  <c r="F389" i="1"/>
  <c r="F388" i="1"/>
  <c r="F206" i="4" l="1"/>
  <c r="F204" i="4"/>
  <c r="F171" i="4"/>
  <c r="F170" i="4"/>
  <c r="F165" i="4"/>
  <c r="F162" i="4"/>
  <c r="F161" i="4"/>
  <c r="F157" i="4"/>
  <c r="F156" i="4"/>
  <c r="F152" i="4"/>
  <c r="F151" i="4"/>
  <c r="F149" i="4"/>
  <c r="F148" i="4"/>
  <c r="F136" i="4"/>
  <c r="F134" i="4"/>
  <c r="F133" i="4"/>
  <c r="F132" i="4"/>
  <c r="F131" i="4"/>
  <c r="F130" i="4"/>
  <c r="F123" i="4"/>
  <c r="F124" i="4"/>
  <c r="F125" i="4"/>
  <c r="F126" i="4"/>
  <c r="F122" i="4"/>
  <c r="F109" i="4"/>
  <c r="F108" i="4"/>
  <c r="F102" i="4"/>
  <c r="F100" i="4"/>
  <c r="F98" i="4"/>
  <c r="F96" i="4"/>
  <c r="F94" i="4"/>
  <c r="F92" i="4"/>
  <c r="F85" i="4"/>
  <c r="F83" i="4"/>
  <c r="F81" i="4"/>
  <c r="F79" i="4"/>
  <c r="F77" i="4"/>
  <c r="F75" i="4"/>
  <c r="F73" i="4"/>
  <c r="F71" i="4"/>
  <c r="F69" i="4"/>
  <c r="F72" i="4"/>
  <c r="F67" i="4"/>
  <c r="F65" i="4"/>
  <c r="F63" i="4"/>
  <c r="F61" i="4"/>
  <c r="F59" i="4"/>
  <c r="F57" i="4"/>
  <c r="F55" i="4"/>
  <c r="F53" i="4"/>
  <c r="F43" i="4"/>
  <c r="F38" i="4"/>
  <c r="F36" i="4"/>
  <c r="F34" i="4"/>
  <c r="F32" i="4"/>
  <c r="F30" i="4"/>
  <c r="F28" i="4"/>
  <c r="F26" i="4"/>
  <c r="F24" i="4"/>
  <c r="F22" i="4"/>
  <c r="F20" i="4"/>
  <c r="F18" i="4"/>
  <c r="F16" i="4"/>
  <c r="F13" i="4"/>
  <c r="F11" i="4"/>
  <c r="F9" i="4"/>
  <c r="F406" i="1"/>
  <c r="F404" i="1"/>
  <c r="F403" i="1"/>
  <c r="F386" i="1"/>
  <c r="F385" i="1"/>
  <c r="F379" i="1"/>
  <c r="F376" i="1"/>
  <c r="F371" i="1"/>
  <c r="F370" i="1"/>
  <c r="F366" i="1"/>
  <c r="F363" i="1"/>
  <c r="F361" i="1"/>
  <c r="F358" i="1"/>
  <c r="F356" i="1"/>
  <c r="F353" i="1"/>
  <c r="F351" i="1"/>
  <c r="F348" i="1"/>
  <c r="F343" i="1"/>
  <c r="F340" i="1"/>
  <c r="F335" i="1"/>
  <c r="F334" i="1"/>
  <c r="F331" i="1"/>
  <c r="F329" i="1"/>
  <c r="F322" i="1"/>
  <c r="F321" i="1"/>
  <c r="F317" i="1"/>
  <c r="F316" i="1"/>
  <c r="F309" i="1"/>
  <c r="F310" i="1" s="1"/>
  <c r="F455" i="1" s="1"/>
  <c r="F303" i="1"/>
  <c r="F301" i="1"/>
  <c r="F300" i="1"/>
  <c r="F299" i="1"/>
  <c r="F298" i="1"/>
  <c r="F297" i="1"/>
  <c r="F296" i="1"/>
  <c r="F295" i="1"/>
  <c r="F291" i="1"/>
  <c r="F289" i="1"/>
  <c r="F288" i="1"/>
  <c r="F286" i="1"/>
  <c r="F284" i="1"/>
  <c r="F282" i="1"/>
  <c r="F277" i="1"/>
  <c r="F276" i="1"/>
  <c r="F270" i="1"/>
  <c r="F269" i="1"/>
  <c r="F268" i="1"/>
  <c r="F267" i="1"/>
  <c r="F265" i="1"/>
  <c r="F263" i="1"/>
  <c r="F261" i="1"/>
  <c r="F257" i="1"/>
  <c r="F256" i="1"/>
  <c r="F254" i="1"/>
  <c r="F253" i="1"/>
  <c r="F252" i="1"/>
  <c r="F246" i="1"/>
  <c r="F247" i="1"/>
  <c r="F245" i="1"/>
  <c r="F241" i="1"/>
  <c r="F240" i="1"/>
  <c r="F238" i="1"/>
  <c r="F237" i="1"/>
  <c r="F236" i="1"/>
  <c r="F235" i="1"/>
  <c r="F234" i="1"/>
  <c r="F230" i="1"/>
  <c r="F229" i="1"/>
  <c r="F228" i="1"/>
  <c r="F227" i="1"/>
  <c r="F223" i="1"/>
  <c r="F224" i="1" s="1"/>
  <c r="F446" i="1" s="1"/>
  <c r="F219" i="1"/>
  <c r="F217" i="1"/>
  <c r="F215" i="1"/>
  <c r="F214" i="1"/>
  <c r="F212" i="1"/>
  <c r="F210" i="1"/>
  <c r="F208" i="1"/>
  <c r="F206" i="1"/>
  <c r="F204" i="1"/>
  <c r="F203" i="1"/>
  <c r="F201" i="1"/>
  <c r="F199" i="1"/>
  <c r="F194" i="1"/>
  <c r="F192" i="1"/>
  <c r="F184" i="1"/>
  <c r="F182" i="1"/>
  <c r="F180" i="1"/>
  <c r="F178" i="1"/>
  <c r="F173" i="1"/>
  <c r="F174" i="1" s="1"/>
  <c r="F442" i="1" s="1"/>
  <c r="F168" i="1"/>
  <c r="F166" i="1"/>
  <c r="F164" i="1"/>
  <c r="F162" i="1"/>
  <c r="F157" i="1"/>
  <c r="F156" i="1"/>
  <c r="F154" i="1"/>
  <c r="F151" i="1"/>
  <c r="F150" i="1"/>
  <c r="F149" i="1"/>
  <c r="F143" i="1"/>
  <c r="F141" i="1"/>
  <c r="F139" i="1"/>
  <c r="F137" i="1"/>
  <c r="F135" i="1"/>
  <c r="F133" i="1"/>
  <c r="F131" i="1"/>
  <c r="F129" i="1"/>
  <c r="F128" i="1"/>
  <c r="F127" i="1"/>
  <c r="F126" i="1"/>
  <c r="F124" i="1"/>
  <c r="F122" i="1"/>
  <c r="F120" i="1"/>
  <c r="F118" i="1"/>
  <c r="F116" i="1"/>
  <c r="F109" i="1"/>
  <c r="F107" i="1"/>
  <c r="F105" i="1"/>
  <c r="F103" i="1"/>
  <c r="F101" i="1"/>
  <c r="F99" i="1"/>
  <c r="F97" i="1"/>
  <c r="F95" i="1"/>
  <c r="F93" i="1"/>
  <c r="F91" i="1"/>
  <c r="F89" i="1"/>
  <c r="F87" i="1"/>
  <c r="F85" i="1"/>
  <c r="F83" i="1"/>
  <c r="F81" i="1"/>
  <c r="F140" i="4" l="1"/>
  <c r="F245" i="4" s="1"/>
  <c r="F195" i="1"/>
  <c r="F444" i="1" s="1"/>
  <c r="F305" i="1"/>
  <c r="F454" i="1" s="1"/>
  <c r="F278" i="1"/>
  <c r="F452" i="1" s="1"/>
  <c r="F433" i="1"/>
  <c r="F462" i="1" s="1"/>
  <c r="F344" i="1"/>
  <c r="F460" i="1" s="1"/>
  <c r="F234" i="4"/>
  <c r="F252" i="4" s="1"/>
  <c r="F248" i="1"/>
  <c r="F449" i="1" s="1"/>
  <c r="F258" i="1"/>
  <c r="F450" i="1" s="1"/>
  <c r="F169" i="1"/>
  <c r="F441" i="1" s="1"/>
  <c r="F220" i="1"/>
  <c r="F445" i="1" s="1"/>
  <c r="F273" i="1"/>
  <c r="F451" i="1" s="1"/>
  <c r="F144" i="1"/>
  <c r="F439" i="1" s="1"/>
  <c r="F158" i="1"/>
  <c r="F440" i="1" s="1"/>
  <c r="F185" i="1"/>
  <c r="F443" i="1" s="1"/>
  <c r="F231" i="1"/>
  <c r="F447" i="1" s="1"/>
  <c r="F242" i="1"/>
  <c r="F448" i="1" s="1"/>
  <c r="F292" i="1"/>
  <c r="F453" i="1" s="1"/>
  <c r="F49" i="4"/>
  <c r="F239" i="4" s="1"/>
  <c r="F113" i="4"/>
  <c r="F242" i="4" s="1"/>
  <c r="F127" i="4"/>
  <c r="F244" i="4" s="1"/>
  <c r="F174" i="4"/>
  <c r="F251" i="4" s="1"/>
  <c r="F86" i="4"/>
  <c r="F240" i="4" s="1"/>
  <c r="F103" i="4"/>
  <c r="F241" i="4" s="1"/>
  <c r="F372" i="1"/>
  <c r="F461" i="1" s="1"/>
  <c r="F166" i="4"/>
  <c r="F250" i="4" s="1"/>
  <c r="F336" i="1"/>
  <c r="F459" i="1" s="1"/>
  <c r="F79" i="1"/>
  <c r="F77" i="1"/>
  <c r="F75" i="1"/>
  <c r="F73" i="1"/>
  <c r="F71" i="1"/>
  <c r="F62" i="1"/>
  <c r="F60" i="1"/>
  <c r="F59" i="1"/>
  <c r="F58" i="1"/>
  <c r="F57" i="1"/>
  <c r="F55" i="1"/>
  <c r="F54" i="1"/>
  <c r="F53" i="1"/>
  <c r="F48" i="1"/>
  <c r="F46" i="1"/>
  <c r="F44" i="1"/>
  <c r="F42" i="1"/>
  <c r="F40" i="1"/>
  <c r="F38" i="1"/>
  <c r="F36" i="1"/>
  <c r="F34" i="1"/>
  <c r="F32" i="1"/>
  <c r="F30" i="1"/>
  <c r="F28" i="1"/>
  <c r="F24" i="1"/>
  <c r="F26" i="1"/>
  <c r="F22" i="1"/>
  <c r="F21" i="1"/>
  <c r="F16" i="1"/>
  <c r="F14" i="1"/>
  <c r="F13" i="1"/>
  <c r="F12" i="1"/>
  <c r="F10" i="1"/>
  <c r="F463" i="1" l="1"/>
  <c r="F246" i="4"/>
  <c r="F253" i="4"/>
  <c r="F67" i="1"/>
  <c r="F437" i="1" s="1"/>
  <c r="F110" i="1"/>
  <c r="F438" i="1" s="1"/>
  <c r="F255" i="4" l="1"/>
  <c r="F456" i="1"/>
  <c r="F464" i="1" s="1"/>
</calcChain>
</file>

<file path=xl/sharedStrings.xml><?xml version="1.0" encoding="utf-8"?>
<sst xmlns="http://schemas.openxmlformats.org/spreadsheetml/2006/main" count="1880" uniqueCount="829">
  <si>
    <t>Ručni iskop jame za izradu potpornog zida u zemljištu V I VI kategorije, sa zatrpavanjem zemlje u temeljnu jamu, odlaganjem viška iskopane zemlje na deponiju i planiranjem iskopanih površina.</t>
  </si>
  <si>
    <t>2.10.</t>
  </si>
  <si>
    <t>Izrada nasipa od viška iskopane zemlje za smještaj temelja kontejnera,temelja agregata i temelja outdoor baznih stanica.</t>
  </si>
  <si>
    <t>Krčenje žbunja, niskog rastinja, postojećeg korijenja, kao i uklanjanje kamena samaca sa planirane trase puta.</t>
  </si>
  <si>
    <t>Obračun vršiti po m3.</t>
  </si>
  <si>
    <t>2.11.</t>
  </si>
  <si>
    <t>2.12.</t>
  </si>
  <si>
    <t>2.13.</t>
  </si>
  <si>
    <t>2.14.</t>
  </si>
  <si>
    <t xml:space="preserve">Mašinsko profilisanje pristupnog puta sa skidanjem humusnog sloja debljine do 15  cm. </t>
  </si>
  <si>
    <t>2.15.</t>
  </si>
  <si>
    <t xml:space="preserve">Ugradnja tamponskog sloja od šljunkovito-pjeskovitog materijala (prosijani materijal) na trasi pristupnog puta, prosječne debljine tampona 15 cm. </t>
  </si>
  <si>
    <t>1.9.</t>
  </si>
  <si>
    <t>1.10.</t>
  </si>
  <si>
    <t>1.11.</t>
  </si>
  <si>
    <t>1.12.</t>
  </si>
  <si>
    <t>3.2.</t>
  </si>
  <si>
    <t>3.3.</t>
  </si>
  <si>
    <t>Nabavka, transport i ugradnja betona MB 20 za potporni zid u svemu prema projektnoj dokumentaciji i važećim tehničkim propisima i standardima. Beton se spravlja mašinski, ugrađivanje vršiti u slojevima do 40 cm, uz upotrebu per vibratora. U cijenu je uračunata i nabavka, montaža i demontaža  potrebne oplate    kao i održavanje betona nakon ugradnje.</t>
  </si>
  <si>
    <t>3.4.</t>
  </si>
  <si>
    <t>3.5.</t>
  </si>
  <si>
    <t>3.6.</t>
  </si>
  <si>
    <t>Ručno iznošenje i betoniranje podloge za  outdoor bazne stanice sa MB 20,  na ravnom krovu objekta.Obračun po  m3.</t>
  </si>
  <si>
    <t>5.1.</t>
  </si>
  <si>
    <t>1.13.</t>
  </si>
  <si>
    <t>Obrada  zidnih i plafonskih površina  prostorije "Jupol" premazom sa prethodnom pripremom površina čišćenjem, struganjem prethodnog moleraja i gletovanjem.Obračun po m2.</t>
  </si>
  <si>
    <t>Struganje oštećene fasade. Obračun po m2.</t>
  </si>
  <si>
    <t>Probijanje otvora u AB zidu dim 5 cm za klimu. Obračun po kom.</t>
  </si>
  <si>
    <t>6.1.</t>
  </si>
  <si>
    <t>7.1.</t>
  </si>
  <si>
    <t>7.2.</t>
  </si>
  <si>
    <t>8.1.</t>
  </si>
  <si>
    <t>9.1.</t>
  </si>
  <si>
    <t>11.1.</t>
  </si>
  <si>
    <t>11.2.</t>
  </si>
  <si>
    <t>12.1.</t>
  </si>
  <si>
    <t>12.2.</t>
  </si>
  <si>
    <t>12.3.</t>
  </si>
  <si>
    <t>URBANE LOKACIJE</t>
  </si>
  <si>
    <t xml:space="preserve">Popravka i tamponiranje postojećeg pristupnog puta.Prosječna debljina nasipanja cca 10 cm. </t>
  </si>
  <si>
    <t>Nabavka, transport i ugradnja betona MB 20 za dio pristupnog puta, u svemu prema projektnoj dokumentaciji i važećim tehničkim propisima i standardima. Beton se spravlja mašinski, ugrađivanje vršiti u slojevima , uz upotrebu per vibratora. U cijenu je uračunata i nabavka, montaža i demontaža  potrebne oplate    kao i održavanje betona nakon ugradnje.</t>
  </si>
  <si>
    <t>Zatvaranje otvora u zidu gips kartonom.Obračun po m2.</t>
  </si>
  <si>
    <t>Nabavka i ugradnja duplih drvenih vrata od j120/220 sa potrebnim okovom, bravom i farbanjem.</t>
  </si>
  <si>
    <t>Betoniranje tegova na zidovima uz upotrebu ankera sa MB 30 za kačenje zatega.Obračun po m3.</t>
  </si>
  <si>
    <t>2.1.</t>
  </si>
  <si>
    <t>XIII</t>
  </si>
  <si>
    <t>13.1.</t>
  </si>
  <si>
    <t>1.14.</t>
  </si>
  <si>
    <t>Nabavka i ugradnja spuštenog plafona od gipskartonskih tabli  na metalnoj podkonstrukciji. Obračun po m2.</t>
  </si>
  <si>
    <t>8.2.</t>
  </si>
  <si>
    <t>8.3.</t>
  </si>
  <si>
    <t>Spušteni plafoni</t>
  </si>
  <si>
    <t>Nabavka i ugradnja spuštenog plafona tipa "Hanter-Daglas". Obračun po m2.</t>
  </si>
  <si>
    <t>Nabavka i ugradnja spuštenog plafona od mineralnih ploča tipa "Amstrong". Obračun po m2.</t>
  </si>
  <si>
    <t>Zatvaranje otvora u zidu opekom.Obračun po m2.</t>
  </si>
  <si>
    <t>Završno čišćenje prostorije bazne stanice.Obračun po m2.</t>
  </si>
  <si>
    <t>Šlicanje podne ploče i zidova za smještaj cijevi sa odvozom šuta na deponiju. Obračun po m1.</t>
  </si>
  <si>
    <t>Razbijanje postojeće betonske podloge sa odvozom šuta na deponiju. Obračun po m2.</t>
  </si>
  <si>
    <t>Nabavka i ugradnja spuštenog plafona tipa "Boxer". Obračun po m2.</t>
  </si>
  <si>
    <t xml:space="preserve">Raščićšavanje lokacije uz krčenje rastinja i podrezivanje grana. </t>
  </si>
  <si>
    <t>1.15.</t>
  </si>
  <si>
    <t>Razbijanje postojećeg asfalta sa odvozom šuta na deponiju. Obračun po m2.</t>
  </si>
  <si>
    <t>Obračun po m2.</t>
  </si>
  <si>
    <t>1.8.</t>
  </si>
  <si>
    <t>Obračun vršiti po kg.</t>
  </si>
  <si>
    <t>Obračun vršiti po kg .</t>
  </si>
  <si>
    <t>Nabavka, transport i ugradnja betona MB 20 za temelje i soklu ograde u svemu prema projektnoj dokumentaciji i važećim tehničkim propisima i standardima. Beton se spravlja mašinski, ugrađivanje vršiti u slojevima , uz upotrebu per vibratora. U cijenu je uračunata i nabavka, montaža i demontaža  potrebne oplate    kao i održavanje betona nakon ugradnje.</t>
  </si>
  <si>
    <t>3.7.</t>
  </si>
  <si>
    <t>3.8.</t>
  </si>
  <si>
    <t>Obračun vršiti po kg ugrađene armature</t>
  </si>
  <si>
    <t>MA 500/560 – Q 188 (kg)</t>
  </si>
  <si>
    <t>Nabavka, transport i ugradnja armature za temelje stuba, kontejnera, agregata, outdoor baznih stanica, temelja i sokle ograde, potpornog zida  i betonskog platoa u svemu prema  projektnoj dokumentaciji i važećim tehničkim propisima i stndardima.</t>
  </si>
  <si>
    <t>4.2.</t>
  </si>
  <si>
    <t>5.2.</t>
  </si>
  <si>
    <t>TIPSKI ANTENSKI STUBOVI</t>
  </si>
  <si>
    <t xml:space="preserve"> a) konstrukcija toplocinkovana</t>
  </si>
  <si>
    <t xml:space="preserve"> b) konstrukcija farbana</t>
  </si>
  <si>
    <t>ATIPIČNI ANTENSKI STUBOVI</t>
  </si>
  <si>
    <t xml:space="preserve">Izrada i montaža čelične konstrukcije od vruće valjanih profila.Obračun vršiti po kg izrađene konstrukcije uključujući i držače antena i uređaja, kao i hvatača groma sa nosačima, platformama, penjačima i sl. na osnovu težina  iz radioničnih specifikacija materijala. Jediničnom cijenom obuhvaćena je nabavka osnovnog i spojnog materijala, nabavka spojnih sredstava za montažu rad, alat, probna montaža, antikorozivna zaštita kao i transport do lokacije i montaža,kao i ugradnja ankera i šablona. U zavisnosti od antikorozivne zaštite  dati jediničnu cijenu </t>
  </si>
  <si>
    <t xml:space="preserve">Izrada i montaža čelične konstrukcije od hladnooblikovanih šupljih profila.Obračun vršiti po kg izrađene konstrukcije uključujući i držače antena i uređaja, kao i hvatača groma sa nosačima, platformama, penjačima i sl. na osnovu težina  iz radioničnih specifikacija materijala. Jediničnom cijenom obuhvaćena je nabavka osnovnog i spojnog materijala, nabavka spojnih sredstava za montažu, rad, alat, probna montaža antikorozivna zaštita kao i transport do lokacije i montaža, kao i ugradnja ankera i šablona. U zavisnosti od antikorozivne zaštite  dati jediničnu cijenu  </t>
  </si>
  <si>
    <t>Izrada i montaža čelične konstrukcije od punih kružnih profila.Obračun vršiti po kg izrađene konstrukcije uključujući i držače antena i uređaja, kao i hvatača groma sa nosačima, platformama, penjačima i sl. na osnovu težina  iz radioničnih specifikacija materijala. Jediničnom cijenom obuhvaćena je nabavka osnovnog i spojnog materijala, nabavka spojnih sredstava za montažu, rad, alat, probna montaža, antikorozivna zaštita kao i transport do lokacije i montaža,kao i ugradnja ankera i šablona. U zavisnosti od antikorozivne zaštite  dati jediničnu cijenu.</t>
  </si>
  <si>
    <t>Izrada i montaža čelične podkonstrukcije  na krovu / zidu objekta za nošenje antenskog stuba, uz prethodni obilazak lokacije i snimanje postojećeg stanja. Izrada čelične podkonstrukcije mora se izvršiti u svemu prema urađenoj tehničkoj dokumentaciji. Plaća se po kg montirane konstrukcije, a prema težini iz radioničke specifikacije materijala. U zavisnosti od antikorozivne zaštite dati jediničnu cijenu.</t>
  </si>
  <si>
    <t xml:space="preserve">Izrada i montaža čelične konstrukcije antenskog stuba na krovu/zidu objekta od hladnooblikovanih šupljih profila uz prethodni obilazak lokacije i snimanje postojećeg stanja.Obračun vršiti po kg izrađene konstrukcije uključujući i držače antena i uređaja, kao i hvatača groma sa nosačima, platformama, penjačima i sl. na osnovu težina  iz radioničnih specifikacija materijala. Jediničnom cijenom obuhvaćena je nabavka osnovnog i spojnog materijala, nabavka spojnih sredstava za montažu, rad, alat, probna montaža antikorozivna zaštita kao i transport do lokacije i montaža.  Plaća se po kilogramu montirane konstrukcije , a u prema težini iz radioničke specifikacije.U zavisnosti od antikorozivne zaštite  dati jediničnu cijenu  </t>
  </si>
  <si>
    <t>Izrada i montaža čelične konstrukcije antenskog stuba na krovu/zidu objekta od punih kružnih profila uz prethodni obilazak lokacije i snimanje postojećeg stanja.Obračun vršiti po kg izrađene konstrukcije uključujući i držače antena i uređaja, kao i hvatača groma sa nosačima, platformama, penjačima i sl. na osnovu težina  iz radioničnih specifikacija materijala. Jediničnom cijenom obuhvaćena je nabavka osnovnog i spojnog materijala, nabavka spojnih sredstava za montažu, rad, alat, probna montaža, antikorozivna zaštita kao i transport do lokacije i montaža. Plaća se po kilogramu montirane konstrukcije , a u prema težini iz radioničke specifikacije.U zavisnosti od antikorozivne zaštite  dati jediničnu cijenu.</t>
  </si>
  <si>
    <t>Izrada i montaža cjevastog čeličnog stuba-nosača antena na krovu/zidu objekta uz prethodni obilazak lokacije i snimanje postojećeg stanja. Obračun vršiti po kg izrađene konstrukcije uključujući i držače antena i uređaja, kao i hvatača groma sa nosačima, platformama, penjačima i sl. na osnovu težina  iz radioničnih specifikacija materijala. Jediničnom cijenom obuhvaćena je nabavka osnovnog i spojnog materijala, nabavka spojnih sredstava za montažu, rad, alat, i pomoćna sredstva potrebna za radioničku izradu i montažu konstrukcije, antikorozivna zaštita kao i transport do lokacije i montaža.Plaća se po kilogramu montirane konstrukcije , a u prema težini iz radioničke specifikacije. U zavisnosti od antikorozivne zaštite  dati jediničnu cijenu</t>
  </si>
  <si>
    <t>Planiranje terena, sječenje šiblja i iskop humusa debljine do 20 cm sa odvozom na gradsku deponiju.</t>
  </si>
  <si>
    <t>Obračun vršiti po m2.</t>
  </si>
  <si>
    <t xml:space="preserve">Geodetsko snimanje terena, obilježavanje objekta, temelja, zidova, regulacione linije, visinske kote i dr od strane ovlašćenog lica.   </t>
  </si>
  <si>
    <t>Štemovanje postojećeg asfalta širine 50 cm za smještaj energetskog kanala.</t>
  </si>
  <si>
    <t>Obračun po m3.</t>
  </si>
  <si>
    <t>Ručni iskop zemlje III i IV kategorije za temelje objekta i energetskog kanala sa planiranjem na ± 3 cm i nabijanjem. Profile rova kopati vertikalno i ravno, odvoz viška zemlje na gradsku deponiju.</t>
  </si>
  <si>
    <t>Nabavka, transport i ugradnja tampon sloja šljunka na dno temeljne jame, stuba, kontejnera,agregata, outdoor bazne stanice, ograde, potpornog zida i betonskog platoa.</t>
  </si>
  <si>
    <t>Nasipanje tampona ispod podne betonske podloge i ispod trotoara d=18-20 cm sa nabijanjem u slojevima i planiranjem na ± 1 cm.</t>
  </si>
  <si>
    <t>Nasipanje zemlje iz iskopa pored temelja sa nabijanjem u slojevima.</t>
  </si>
  <si>
    <t>2.16.</t>
  </si>
  <si>
    <t>2.18.</t>
  </si>
  <si>
    <t>2.19.</t>
  </si>
  <si>
    <t>2.20.</t>
  </si>
  <si>
    <t xml:space="preserve">Izrada i montaža atipičnih čeličnih konstrukcija ("Pauk", "Jarbol").Obračun vršiti po kg izrađene konstrukcije uključujući i držače antena i uređaja, kao i hvatača groma sa nosačima, platformama, penjačima i sl. na osnovu težina  iz radioničnih specifikacija materijala. Jediničnom cijenom obuhvaćena je nabavka osnovnog i spojnog materijala, nabavka spojnih sredstava za montažu rad, alat, probna montaža, antikorozivna zaštita kao i transport do lokacije i montaža, kao i ugradnja ankera i šablona. U zavisnosti od antikorozivne zaštite  dati jediničnu cijenu </t>
  </si>
  <si>
    <t>RAZNE ČELIČNE KONSTRUKCIJE</t>
  </si>
  <si>
    <t>KROVNE ČELIČNE KONSTRUKCIJE</t>
  </si>
  <si>
    <t>Ručni transport raznog materijala do planirane lokacije na udaljenosti do 100 m.</t>
  </si>
  <si>
    <t>Ručni transport raznog materijala do planirane lokacije na udaljenosti većoj od 100 m.</t>
  </si>
  <si>
    <t>Prenos tovarnim grlima raznog građevinskog materijala do planirane lokacije na udaljenosti do 100 m.</t>
  </si>
  <si>
    <t>Prenos tovarnim grlima raznog građevinskog materijala do planirane lokacije na udaljenosti većoj od  100 m.</t>
  </si>
  <si>
    <t>1.16.</t>
  </si>
  <si>
    <t>1.17.</t>
  </si>
  <si>
    <t>1.18.</t>
  </si>
  <si>
    <t>Farbanje 3/7 pocinčanog antenskog stuba završnom lak farbom u crvenoj i bijeloj boji naizmjenično.Obračun po kg.</t>
  </si>
  <si>
    <t>Ručni iskop - proboj puta ili proširenje u zemljištu III i IV kategorije.</t>
  </si>
  <si>
    <t xml:space="preserve">Mašinski iskop - proboj puta ili proširenje u zemljištu III i IV kategorije. </t>
  </si>
  <si>
    <t xml:space="preserve">Mašinski iskop - proboj puta u zemljištu ili proširenje V i VI kategorije sa miniranjem. </t>
  </si>
  <si>
    <t xml:space="preserve">PREDMJER  RADOVA NA IZRADI INFRASTRUKTURE </t>
  </si>
  <si>
    <t>Izrada i montaža cjevastog čeličnog stuba-nosača antena.Obračun vršiti po kg izrađene konstrukcije uključujući i držače antena i uređaja, kao i hvatača groma sa nosačima, platformama, penjačima i sl. na osnovu težina  iz radioničnih specifikacija materijala. Jediničnom cijenom obuhvaćena je nabavka osnovnog i spojnog materijala, nabavka spojnih sredstava za montažu, rad, alat, i pomoćna sredstva potrebna za radioničku izradu i montažu konstrukcije, antikorozivna zaštita kao i transport do lokacije i montaža,kao i ugradnja ankera i šablona. U zavisnosti od antikorozivne zaštite  dati jediničnu cijenu.</t>
  </si>
  <si>
    <r>
      <t xml:space="preserve">    *</t>
    </r>
    <r>
      <rPr>
        <sz val="11"/>
        <rFont val="Tele-GroteskEERegular"/>
      </rPr>
      <t xml:space="preserve">dimenzije 90 x 205 cm </t>
    </r>
  </si>
  <si>
    <t>ELEKTRO RADOVI</t>
  </si>
  <si>
    <t>C</t>
  </si>
  <si>
    <t>2.17.</t>
  </si>
  <si>
    <t>Betoniranje zaštitnog sloja betona za temeljne trake MB 20, širine 50 cm, visine 5 cm.</t>
  </si>
  <si>
    <t>3.9.</t>
  </si>
  <si>
    <t>Betoniranje AB trakastih temelja  sa MB 20, preko izravnavajućeg sloja sa ugradnjom armature.</t>
  </si>
  <si>
    <t>3.10.</t>
  </si>
  <si>
    <t>Betoniranje AB temeljnih zidova u dvostranoj oplati sa MB 20, sa ugradnjom armature i kablovice za prolaz kablova 8 ø 110 mm.</t>
  </si>
  <si>
    <t>3.11.</t>
  </si>
  <si>
    <t>Betoniranje AB serklaža i AB korita - oluka, zaštitnog zuba za crijep MB 30 od oplate sa podupiranjem i ugradnjom armature.</t>
  </si>
  <si>
    <t>3.12.</t>
  </si>
  <si>
    <t>Betoniranje podne ploče d=8 cm i kanala za kablove 55 x 44 cm. Završna obrada ploče je perdašena, a kanala u glatkoj oplati.</t>
  </si>
  <si>
    <t>3.13.</t>
  </si>
  <si>
    <t>Izrada polumontažne tavanice sistema "fert" gredica sa ispunom i AB pločom MB 30, ukupne visine 16 + 4 cm. Pored armature za fert gredice, AB ploča je dodatno armirana mrežom Q131.</t>
  </si>
  <si>
    <t>3.14.</t>
  </si>
  <si>
    <t>3.15.</t>
  </si>
  <si>
    <t>Betoniranje trotoara, podesta i stepenica MB 20. Završna obrada trotoara perdašena. Nagib 1% od objekta. Dilatacija na 2,5 m od kondor trake.Na trotoaru ispod oluka izvodi se rigola za odvod kišnice.</t>
  </si>
  <si>
    <t xml:space="preserve">Montažerski radovi </t>
  </si>
  <si>
    <t xml:space="preserve">Nabavka i ugradnja pregradnog montažnog zida od gipskartonskih tabli d=1,2 cm na metalnoj podkonstrukciji. Fiksiranje metalne podkonstrukcije vršiti čeličnim ankerima u podnu ploču, plafon i zidove. Spojeve bandažirati.Obračun po m2. </t>
  </si>
  <si>
    <t>Izrada i montaža čelične konstrukcije držača antena i stubnih stanica na postojećem stubu ili objektu na osnovu tehnickog rjesenja kojeg obezbjedjuje Ponudjac. Plaća se po kilogramu montirane konstrukcije , a u svemu prema težini iz radioničke specifikacije.U zavisnosti od antikorozivne zaštite  dati jediničnu cijenu. U cijenu uracunati i izlazak na lokaciju i snimanje postojeceg stanja.</t>
  </si>
  <si>
    <r>
      <t>Obračun vršiti po m</t>
    </r>
    <r>
      <rPr>
        <vertAlign val="superscript"/>
        <sz val="11"/>
        <rFont val="Tele-GroteskEERegular"/>
      </rPr>
      <t>2</t>
    </r>
    <r>
      <rPr>
        <sz val="11"/>
        <rFont val="Tele-GroteskEERegular"/>
      </rPr>
      <t xml:space="preserve"> pripremljene površine</t>
    </r>
  </si>
  <si>
    <r>
      <t>Obračun vršiti po m</t>
    </r>
    <r>
      <rPr>
        <vertAlign val="superscript"/>
        <sz val="11"/>
        <rFont val="Tele-GroteskEERegular"/>
      </rPr>
      <t>3</t>
    </r>
    <r>
      <rPr>
        <sz val="11"/>
        <rFont val="Tele-GroteskEERegular"/>
      </rPr>
      <t xml:space="preserve"> ugrađenog betona.</t>
    </r>
  </si>
  <si>
    <t xml:space="preserve">Izrada i montaža čelične konstrukcije antenskog stuba na krovu/zidu objekta od vruće valjanih profila uz prethodni obilazak lokacije i snimanje postojećeg stanja.Obračun vršiti po kg izrađene konstrukcije uključujući i držače antena i uređaja, kao i hvatača groma sa nosačima, platformama, penjačima i sl. na osnovu težina  iz radioničnih specifikacija materijala. Jediničnom cijenom obuhvaćena je nabavka osnovnog i spojnog materijala, nabavka spojnih sredstava za montažu rad, alat, probna montaža, antikorozivna zaštita kao i transport do lokacije i montaža.  Plaća se po kilogramu montirane konstrukcije , a u prema težini iz radioničke specifikacije.U zavisnosti od antikorozivne zaštite  dati jediničnu cijenu </t>
  </si>
  <si>
    <t>NAPOMENA: Investitor zadržava pravo izmjene količina za tekuću godinu. Ponudjac je obavezan dati jedinicne cijene za sve pozicije iz Predmjera radova.</t>
  </si>
  <si>
    <t>NAPOMENA: Investitor zadržava pravo izmjene količina za tekuću godinu. Ponudjac je obavezan dati jedinicne cijene za sve pozicije iz Predmjera radova</t>
  </si>
  <si>
    <t>NEURBANE LOKACIJE</t>
  </si>
  <si>
    <t>Uklanjanje postojecih kamenih podizda sa planirane lokacije i odlaganje na mjesto koje odredi investitor</t>
  </si>
  <si>
    <t>Popravka postojećeg  puta na oštećenim i podlokanim mjestima uz tamponiranje i saniranje kosina do mjesta početka proboja pristupnog puta.</t>
  </si>
  <si>
    <t>Obračun po m3 ugradjenog tampona.</t>
  </si>
  <si>
    <t xml:space="preserve">Izrada alternativnog puta za prolaz teške mehanizacije na putu koji je oštećen. </t>
  </si>
  <si>
    <t>1.9</t>
  </si>
  <si>
    <t>1.10</t>
  </si>
  <si>
    <t xml:space="preserve">Transport teških mašina do mjesta lokacije uz upotrebu vučnog voza. </t>
  </si>
  <si>
    <t>Obračun vršiti po km.</t>
  </si>
  <si>
    <t>km</t>
  </si>
  <si>
    <t>Geodetsko snimanje terena od strane ovlašćenog lica.</t>
  </si>
  <si>
    <t>2.1</t>
  </si>
  <si>
    <t xml:space="preserve">Mašinski iskop - proboj puta ili proširenje sa miniranjem u zemljištu V i VI kategorije. </t>
  </si>
  <si>
    <t>Nabavka, transport i ugradnja betona MB 20 za dio pristupnog puta u svemu prema projektnoj dokumentaciji i važećim tehničkim propisima i standardima. Beton se spravlja mašinski, ugrađivanje vršiti u slojevima , uz upotrebu per vibratora. U cijenu je uračunata i nabavka, montaža i demontaža  potrebne oplate    kao i održavanje betona nakon ugradnje.</t>
  </si>
  <si>
    <t>6.2.</t>
  </si>
  <si>
    <t>6.3.</t>
  </si>
  <si>
    <t>6.4.</t>
  </si>
  <si>
    <t>6.5.</t>
  </si>
  <si>
    <t xml:space="preserve">Obrada oštećene fasade-"Fasadexom" premazom u postojećem tonu fasade sa prethodnom pripremom zidnih površina penetratom i podlogom. </t>
  </si>
  <si>
    <t>7.3.</t>
  </si>
  <si>
    <t>7.4.</t>
  </si>
  <si>
    <t>Zatvranje otvora u zidu gips kartonom.Obračun po m2.</t>
  </si>
  <si>
    <t>7.5.</t>
  </si>
  <si>
    <t>Izrada i montaža čelične konstrukcije od vruće valjanih profila.Obračun vršiti po kg izrađene konstrukcije uključujući i držače antena i uređaja, kao i hvatača groma sa nosačima, platformama, penjačima i sl. na osnovu težina  iz radioničnih specifikacija materijala. Jediničnom cijenom obuhvaćena je nabavka osnovnog i spojnog materijala, nabavka spojnih sredstava za montažu rad, alat, probna montaža, antikorozivna zaštita kao i transport do lokacije i montaža,kao i ugradnja ankera i šablona. Plaća se po kilogramu montirane konstrukcije , a prema težini iz radničke specofikacije. U zavisnosti od antikorozivne zaštite  dati jediničnu cijenu .</t>
  </si>
  <si>
    <t xml:space="preserve">Izrada i montaža čelične konstrukcije od hladnooblikovanih šupljih profila.Obračun vršiti po kg izrađene konstrukcije uključujući i držače antena i uređaja, kao i hvatača groma sa nosačima, platformama, penjačima i sl. na osnovu težina  iz radioničnih specifikacija materijala. Jediničnom cijenom obuhvaćena je nabavka osnovnog i spojnog materijala, nabavka spojnih sredstava za montažu, rad, alat, probna montaža antikorozivna zaštita kao i transport do lokacije i montaža, kao i ugradnja ankera i šablona.Plaća se po kilogramu montirane konstrukcije , a prema težini iz radničke specofikacije.  U zavisnosti od antikorozivne zaštite  dati jediničnu cijenu  </t>
  </si>
  <si>
    <t>Izrada i montaža čelične konstrukcije od punih kružnih profila.Obračun vršiti po kg izrađene konstrukcije uključujući i držače antena i uređaja, kao i hvatača groma sa nosačima, platformama, penjačima i sl. na osnovu težina  iz radioničnih specifikacija materijala. Jediničnom cijenom obuhvaćena je nabavka osnovnog i spojnog materijala, nabavka spojnih sredstava za montažu, rad, alat, probna montaža, antikorozivna zaštita kao i transport do lokacije i montaža,kao i ugradnja ankera i šablona.Plaća se po kilogramu montirane konstrukcije , a prema težini iz radničke specofikacije.   U zavisnosti od antikorozivne zaštite  dati jediničnu cijenu.</t>
  </si>
  <si>
    <t>Izrada i montaža cjevastog čeličnog stuba-nosača antena.Obračun vršiti po kg izrađene konstrukcije uključujući i držače antena i uređaja, kao i hvatača groma sa nosačima, platformama, penjačima i sl. na osnovu težina  iz radioničnih specifikacija materijala. Jediničnom cijenom obuhvaćena je nabavka osnovnog i spojnog materijala, nabavka spojnih sredstava za montažu, rad, alat, i pomoćna sredstva potrebna za radioničku izradu i montažu konstrukcije, antikorozivna zaštita kao i transport do lokacije i montaža,kao i ugradnja ankera i šablona.Plaća se po kilogramu montirane konstrukcije , a prema težini iz radničke specofikacije.   U zavisnosti od antikorozivne zaštite  dati jediničnu cijenu</t>
  </si>
  <si>
    <t>Izrada i montaža čelične konstrukcije  na osnovu projektne dokumentacije koju obezbjeđuje Ponuđač. Obračun vršiti po kg izrađene konstrukcije na osnovu težina iz radioničke specifikacije materijala.Jediničnom cijenom obuhvaćena je nabavka osnovnog i spojnog materijala.</t>
  </si>
  <si>
    <t>A2 / ČELIČNA KONSTRUKCIJA</t>
  </si>
  <si>
    <t>A1/ GRAĐEVINSKO-ZANATSKI RADOVI</t>
  </si>
  <si>
    <t>B1 / GRAĐEVINSKO-ZANATSKI RADOVI</t>
  </si>
  <si>
    <t>B2 / ČELIČNA KONSTRUKCIJA</t>
  </si>
  <si>
    <t>C1</t>
  </si>
  <si>
    <t>Prije početka radova obavezno proučiti opis uzemljivača i grafičku dokumentaciju</t>
  </si>
  <si>
    <t>Temeljni uzemljivac stuba,uzemljivac u temeljnoj jami i namjenski uzemljivač i gromobranska instalacija stuba</t>
  </si>
  <si>
    <t>Građevinski radovi</t>
  </si>
  <si>
    <t>R.B.</t>
  </si>
  <si>
    <t>Opis pozicije</t>
  </si>
  <si>
    <t>jed. mjere</t>
  </si>
  <si>
    <t>Pripremno završni radovi</t>
  </si>
  <si>
    <t>paušalno</t>
  </si>
  <si>
    <t>Beton MB25</t>
  </si>
  <si>
    <t xml:space="preserve">rucni iskop rova u zemlji IV  kategorije </t>
  </si>
  <si>
    <t xml:space="preserve">rucni iskop rova u zemlji V i VI kategorije </t>
  </si>
  <si>
    <t xml:space="preserve">masinski iskop rova u zemlji IV  kategorije </t>
  </si>
  <si>
    <t xml:space="preserve">masinski iskop rova u zemlji V i VI kategorije </t>
  </si>
  <si>
    <t>Zatrpavanje rova iz prethodne pozicije materijalom  iz iskopa, u slojevima od po 20 cm, uz čvrsto nabijanje i planiranje završnog sloja.</t>
  </si>
  <si>
    <t>Bušenje rupa za cijevne uzemljivače: fi 150 mm, dubine 2,9 m mjereno sa dna rova dubine 1 metra (rovova za uzemljivač B)</t>
  </si>
  <si>
    <t>Bušenje rupa za cijevne uzemljivače: fi 150 mm, dubine 1,9 m mjereno sa dna rova dubine 1 metra (rovova za uzemljivač B)</t>
  </si>
  <si>
    <t xml:space="preserve">Nabavka i ugradnja okiten cijevi Ø40 mm </t>
  </si>
  <si>
    <t>m</t>
  </si>
  <si>
    <t xml:space="preserve">Nabavka i ugradnja okiten cijevi Ø60 mm </t>
  </si>
  <si>
    <t xml:space="preserve">Nabavka, isporuka u ugradnja sitnozrnastog pijeska </t>
  </si>
  <si>
    <t>Uređenje zemljišta nakon obrade rovova sa odvozom viška materijala na najbližu deponiju.</t>
  </si>
  <si>
    <t>paušal</t>
  </si>
  <si>
    <t>Specifikacija:</t>
  </si>
  <si>
    <t xml:space="preserve">      -       nabavka, transport i ugradnja humusa, </t>
  </si>
  <si>
    <t xml:space="preserve">      -       nabavka, transport I ugradnja bentonita, </t>
  </si>
  <si>
    <t>Elektromontažni radovi</t>
  </si>
  <si>
    <t>Isporuka i ugradnja trake Fe/Zn 25x4mm za izradu temeljnog uzemljivača, uzemljivača u rasporedu A i B, komada P, zemljovoda i svih ostalih varijanti namjenskih uzemljivača antenskog stuba prema tehničkom opisu iz projektne dokumentacije.</t>
  </si>
  <si>
    <t>Isporuka i ugradnja plastične topolskupljajuće cijevi Ø30 mm, dužine 600 mm, koje se ugrađuju oko trake na svim mjestima prelaza iz betona u zemlju ili vazduh, po 300 mm na jednu i drugu stranu od granice medijuma.</t>
  </si>
  <si>
    <t>Povezivanje ankera za armaturu mreže u temeljnoj donjoj zoni, pomoću uvijanja mekom čeličnom žicom svaki na najmanje 4 mjesta.</t>
  </si>
  <si>
    <t>Isporuka i ugradnja ukrsnih komada traka-traka tipa JUSN.B4.936/III za povezivanje prolaznih traka u temelju stuba.</t>
  </si>
  <si>
    <t>Isporuka i ugradnja ukrsnih komada traka-žica tipa JUS N.B4.935 za povezivanje profilisanih komada sa armaturom donje temeljne ploče stuba.</t>
  </si>
  <si>
    <t>Isporuka i ugradnja obujmica za povezivanje trake i štapnog uzemljivača tipa JUS N.B4.915-76 P.</t>
  </si>
  <si>
    <t>Nabavka, transport i ugradnja metalnih cijevi, prečnika Ø50 za napojni kabal na mjestima  ukrštanja napojnog kabla i temeljnog, prstenastog, trakastog i mrežastog uzemljenja. U cijenu su uračunata sva međusobna povezivanja za uzemljivače.</t>
  </si>
  <si>
    <t>Isporuka i ugradnja cijevnog uzemljivača prečnika 3", dužine 3000 mm, čelični-pocinčani JUS N.B4.942</t>
  </si>
  <si>
    <t>Nabavka, transport i ugradnjasa kutija za ukrsni komad tip JUS KUK, uračunata su sva povezivanja i zalivanja bitumenom za zaštitu spojeva od korozije:</t>
  </si>
  <si>
    <t>JUS KUK</t>
  </si>
  <si>
    <t>bitumen</t>
  </si>
  <si>
    <t>obujmica za cijev JUS N.B4.915-76 P</t>
  </si>
  <si>
    <t>Isporuka i ugradnja sabirnog zemljovoda za izjednačenje potencijala, bakarno uže na donjem kraju se kalaiše u dužini od 100 mm i pomoću ukrsnog komada traka-uže priključuje na trake koje su izvedene sa temeljnog uzemljivača na sredini temelja stuba. Fiksiranje za prečke merdevina vrši se pomoću mesinganih prefabrikovanih namjenskih  nosača(obujmica). Priključenje sabirnica za izjednačenje potencijala na ovaj vod vrši se bakarnim papučicama i njihovim presovanjem.</t>
  </si>
  <si>
    <t>neizolovano bakarno uže, 35 mm2</t>
  </si>
  <si>
    <t>neizolovano bakarno uže, 50 mm2</t>
  </si>
  <si>
    <t>namjenska mesingana obujmica</t>
  </si>
  <si>
    <t>bakarne papučice na gnječenje FCPCu-50/8 za spoj uže-uže presovanjem</t>
  </si>
  <si>
    <t>Isporuka i ugradnja sabirnice slične tipu NGT 210 01/10 Ericsson sa priborom. Sabirnice služe za uzemljavanje "fidera" antenskih kablova na prelazu sa na regal u stubu (gore), u trasi voda niz stub, na prelasku sa regala u stubu na regal za OUTDOOR i u OUTDOOR-u</t>
  </si>
  <si>
    <t>Navarivanje "S" priključnika na pojasnim stubovima, na koti +0,4 m, od Fe/Zn 25x4 mm trake, dužina vara mora biti najmanje 50 mm po jednoj strani, varovi se antikorozivno štite</t>
  </si>
  <si>
    <t>Isporuka i ugradnja spusnog voda, neprekinuto trakom FeZn 20x3mm. Polažu se dva spusna voda, pojedinačne dužine po 36m</t>
  </si>
  <si>
    <t>Isporuka i ugradnja hvataljke tip JUS N.B4-C/500</t>
  </si>
  <si>
    <t>Isporuka i ugradnja hvataljke tip JUS N.B4.902 D/850</t>
  </si>
  <si>
    <t>Ostali sitan nespecificirani materijal i pribor</t>
  </si>
  <si>
    <t>pauš</t>
  </si>
  <si>
    <t xml:space="preserve">Mjerenje otpora rasprostiranja uzemljivača uz izdavanje stručnog nalaza-atesta. </t>
  </si>
  <si>
    <t>C2</t>
  </si>
  <si>
    <t xml:space="preserve">Iskop kablovskog rova u zemlji do IV  kategorije </t>
  </si>
  <si>
    <t>Krčenje trase voda</t>
  </si>
  <si>
    <t>Nabavka, transport i polaganje energetskog nermiranog(PP00) ili armiranog kabla sa izolacijom i plaštom od PVC mase i armaturom od čelične trake ili okrugle pocinkovane čelične žice(PP41 ili PP44). Kabal se polaže zmijoliko na pripremljenoj posteljici kroz zemljani rov ili ( za PP44) shodno uslovima terena i projektnom rješenju.</t>
  </si>
  <si>
    <t>Ovom pozicijom treba obuhvatiti i razvlačenje kabla.</t>
  </si>
  <si>
    <t>Nabavka i ugradnja dvodjelnih obujmica sa imbus šrafima, bez kuka proizvodnja “Feman” – Jagodina za montažu na betonskim i drvenim  stubovima, a za nošenje ovješenja kablovskih snopova.</t>
  </si>
  <si>
    <t>D = 160 kat. br. 3891 160</t>
  </si>
  <si>
    <t>D = 200 kat. br. 3891 200</t>
  </si>
  <si>
    <t>Nabavka i montaža komplet pribora za vješanje samonosivog kablovskog snopa  na stubovima  na dvodjelnim čeličnim obujmicama prema specifikaciji i katalogu proizvođača</t>
  </si>
  <si>
    <t>konzola kat. broj 387070</t>
  </si>
  <si>
    <t>konzola kat. broj 3810010</t>
  </si>
  <si>
    <t>nosna stezaljka  kat. broj 387001</t>
  </si>
  <si>
    <t>nosna stezaljka  kat. broj 3810020</t>
  </si>
  <si>
    <t>zatezna stezaljka  kat. broj 3812070</t>
  </si>
  <si>
    <t>zatezna stezaljka  kat. broj 385070</t>
  </si>
  <si>
    <t>zatezna stezaljka  kat. broj 3811625</t>
  </si>
  <si>
    <t>ugaona stezaljka  kat. broj 3810015</t>
  </si>
  <si>
    <t>kablovska vezica kat. broj 387002</t>
  </si>
  <si>
    <t>kablovska vezica kat. broj 1710213</t>
  </si>
  <si>
    <t>Nabavka i transport SKS voda, tipa X00/0 – A 3 x 70 + 71,5.</t>
  </si>
  <si>
    <t>Obračun vršiti po m kabla.</t>
  </si>
  <si>
    <t>Nabavka i transport SKS voda, tipa X00/0 – A 3 x 50 + 71,5.</t>
  </si>
  <si>
    <t>Nabavka i transport SKS voda, tipa X00/0 – A 3 x 35 + 71,5.</t>
  </si>
  <si>
    <t>Nabavka i transport SKS voda, tipa X00/0 – A 4 x 16.</t>
  </si>
  <si>
    <t>Razvlačenje samonosivog kablovskog snopa X00/0 – A 3 x 35 + 71,5. duž trase sa montažom, podizanjem i zavješenjem.</t>
  </si>
  <si>
    <t>Razvlačenje samonosivog kablovskog snopa X00/0 – A 4 x 16 duž trase sa montažom, podizanjem i zavješenjem.</t>
  </si>
  <si>
    <t>Povezivanje faznih provodnika SKS snopa na mjestu prelaza vazdušnog u kablovski vod  kao i nadzemnog vazdušnog voda  sa  SKS snopom, pomoću izolovanih vodo dihtujućih spojnih čaura.</t>
  </si>
  <si>
    <t>Obračun se vrši po čauri sa povezivanjem</t>
  </si>
  <si>
    <t>Al konzola za ovješenje niskonaponskog samonosivog kablovskog snopa</t>
  </si>
  <si>
    <t>-prekidna sila u horizontalnom smjeru: 15 kN</t>
  </si>
  <si>
    <t>-prekidna sila u vertikalnom smjeru: 5 kN</t>
  </si>
  <si>
    <t>Stezaljka za zatezno prihvatanje NN SKS-a</t>
  </si>
  <si>
    <t>50-71.5mm2,1500 daN</t>
  </si>
  <si>
    <t>Nosna stezaljka ovješenja NN SKS 50-71.5 mm2,</t>
  </si>
  <si>
    <t>min. prekidne sile 5 kN</t>
  </si>
  <si>
    <t>Izolovana priključna stezaljka sa probijanjem izolacije</t>
  </si>
  <si>
    <t>16-25/35-70</t>
  </si>
  <si>
    <t xml:space="preserve">Izolovana priključna stezaljka sa probijanjem izolacije FIDOS </t>
  </si>
  <si>
    <t>(35)50-150/(35)50-150</t>
  </si>
  <si>
    <t>Plastificirani Al remen dimenzija 200x20mm, za pričvršćivanje faznih provodnika NN SKS sa obje strane noseće stezaljke i  ispred zatezne stezaljke da bi se spriječilo rasplitanje</t>
  </si>
  <si>
    <t>Isporuka i ugradnja  slobodnostojećeg kablovskog poliesterskog  ormara sa četiri izvoda na betonskom postolju dimenzija prilagođenih za isti sa koga će se izvesti razvod za lokalno napajanje opreme:</t>
  </si>
  <si>
    <t>NKR0 – 3 (3 x 125 A x 3)</t>
  </si>
  <si>
    <t xml:space="preserve">NKR0 – 4 (3 x 125 A x 4) </t>
  </si>
  <si>
    <t>Isporuka i ugradnja  slobodnostojećeg poliesterskog  ormara  stepena zastite IP55 prilagođenih dimenzija  za smjestaj opreme  sa montaznom plocom i na betonskom postolju i bravicom za zakljucavanje</t>
  </si>
  <si>
    <t>600x800x350</t>
  </si>
  <si>
    <t>1200x800x400</t>
  </si>
  <si>
    <t>1500x800x400</t>
  </si>
  <si>
    <t>Isporuka i ugradnja opreme  u razvodnim  ormarima, u svemu prema jednopolnoj šemi(dati jedinicne cijene opreme za dopunu ormara iz proslogodisnjeg tendera po poziciji):</t>
  </si>
  <si>
    <t>brojilo el. energije 380/220 V 10-40 A “Iskra EMECO”</t>
  </si>
  <si>
    <t>ISFT 100/25A</t>
  </si>
  <si>
    <t>uklopni sat US 10 (MC)</t>
  </si>
  <si>
    <t>UKO-UTO 3P+N+PE 32A/6h</t>
  </si>
  <si>
    <t>Strujna zaštitna sklopka FID 40/0,03 A</t>
  </si>
  <si>
    <t>prekidač 1-0-2 SF419 40A - Hager</t>
  </si>
  <si>
    <t>Interpact rastavljač-prekidač INS 40A, 1-0,  Schneider, 3p</t>
  </si>
  <si>
    <t>prekidač 10 A</t>
  </si>
  <si>
    <t>sabirnica Cu 20 x 3 mm</t>
  </si>
  <si>
    <t>sabirnica za uzemljenje FeZn 25 x 4 mm</t>
  </si>
  <si>
    <t>odvodnici prenapona V 20-C/3+NPE     “OBO Betterman”</t>
  </si>
  <si>
    <t>odvodnici prenapona V25-B/3    “OBO Betterman”</t>
  </si>
  <si>
    <t>odvodnici prenapona V25-B/4    “OBO Betterman”</t>
  </si>
  <si>
    <t>odvodnici prenapona V20-C /4    “OBO Betterman”</t>
  </si>
  <si>
    <t>odvodnici prenapona MC50-B /3    “OBO Betterman”</t>
  </si>
  <si>
    <t>odvodnici prenapona MC125- B/NPE   “OBO Betterman”</t>
  </si>
  <si>
    <t>Prenaponski blok Problock BLC1 (3+1) Iskra Zascitekoji sadrzi:PROBLOC BSI-LV1(200/320(3+1)) + PRONET S/4 + PROTEC CM/2</t>
  </si>
  <si>
    <t>Koordinirana prenap.zastita MCD50-B/3+MCD125-B/NPE +V20-C/3 “OBO Betterman”</t>
  </si>
  <si>
    <t>odvodnici prenapona LVA 440,  5kA  Raychem</t>
  </si>
  <si>
    <t>odvodnici prenapona LVA 440,  10kA Raychem</t>
  </si>
  <si>
    <t>zaštitno iskrište  481 U 1,2/50, 5kV, 100kVA  “OBO Betterman”</t>
  </si>
  <si>
    <t xml:space="preserve">rastavni  trafo 230/230V;  3,5kVA sa  izv.  +/- 5%  I    +/- 10%  </t>
  </si>
  <si>
    <t>INS 25A,  za  montažu  u  ormar</t>
  </si>
  <si>
    <t>Automatski prekidač tropolni  C60N/ 16A,</t>
  </si>
  <si>
    <t>Automatski prekidač jednoopolni  C60N/ 20A,</t>
  </si>
  <si>
    <t>Automatski prekidač jednopolni  C60N/ 16A,</t>
  </si>
  <si>
    <t>Kontaktor tropolni   CT 25A</t>
  </si>
  <si>
    <t>Kontaktor tropolni   CT 40A</t>
  </si>
  <si>
    <t>Povezivanje kablova tipa PP00 – A sa osnovama osigurača pomoću papučica za gnječenje oznake FACP</t>
  </si>
  <si>
    <t>Al – Cu papučica 50/10</t>
  </si>
  <si>
    <t>Al – Cu papučica 35/8</t>
  </si>
  <si>
    <t>Al – Cu papučica 25/8</t>
  </si>
  <si>
    <t xml:space="preserve">Povezivanje kablova tipa PP00  sa osnovama osigurača pomoću papučica za gnječenje </t>
  </si>
  <si>
    <t>Cu papučica 16/8</t>
  </si>
  <si>
    <t>Cu papučica 25/8</t>
  </si>
  <si>
    <t>Cu papučica 35/8</t>
  </si>
  <si>
    <t>Cu papučica 50/8</t>
  </si>
  <si>
    <t>Nabavka i postavljanje pocinčane cijevi  dužine 2,2 m zajedno sa priborom za montažu  na stubu za mehaničku zaštitu kabla niz stub.</t>
  </si>
  <si>
    <t>Nabavka i montaža profilisanog željeza L 50 x 50  x 5 mm za zaštitu zemljovodne trake i ventilnih odvodnika prenapona  dužine 2,2 m niz stub.</t>
  </si>
  <si>
    <t>Obračun vršiti po komadu.</t>
  </si>
  <si>
    <t>Nabavka i montaža konzole za katodne odvodnike prenapona  zajedno sa specificiranim priborom za montažu na stubu.</t>
  </si>
  <si>
    <t>Opremanje NN izvoda u TS 10/0.4 kV (NS sklopka ili ISFT 125/X).</t>
  </si>
  <si>
    <t>Nabavka, transport i montaža STS 10/0.4 kV(50-160) kVA, kompletan čeličnorešetkasti stub fabričke proizvodnje sa svom visokonaponskom opremom, kompletnim niskonaponskim razvodnim ormarićem sa tri NN trofazna izvoda bez transformatora snage</t>
  </si>
  <si>
    <t>Nabavka, transport i montaža STS 10/0,4 kV (50-160) kVA kompletne, na betonskom stubu fabričke proizvodnje, sa svom VN opremom, kompletnim NN razvodnim ormarom i tri NN trofazna izvoda bez transformatora snage</t>
  </si>
  <si>
    <t xml:space="preserve"> Nabavka, transport i ugradnja transformatora snage, sa pocinčanim transformatorskim sudom, 10/0.4 kV</t>
  </si>
  <si>
    <t xml:space="preserve">·             50 kVA  spoj  Dy5                                                                         </t>
  </si>
  <si>
    <t xml:space="preserve">·             100 kVA spoj Dy5                                                                          </t>
  </si>
  <si>
    <t xml:space="preserve">·             160 kVA spoj Dy5                                                                         </t>
  </si>
  <si>
    <t xml:space="preserve"> Nabavka, transport i ugradnja odvodnika prednapona HAD 12 R NNM; 10 kA proizvodnje "RAYCHEM"</t>
  </si>
  <si>
    <t>Nabavka, transport i ugradnja VN cjevastih osigurača nadzivne struje 16 A</t>
  </si>
  <si>
    <t>Nabavka, transport i ugradnja jednopolnog rastavljača - osigurač FOA 17,5 kV, 200 A sa osiguračima nazivne struje 16A</t>
  </si>
  <si>
    <t xml:space="preserve"> Nabavka, transport i ugradnja ugaone željezne vršne konzole sa nosačima za odvodnike prenapona</t>
  </si>
  <si>
    <t xml:space="preserve"> Isporuka niskonaponskog razvodnog ormara IP65, izrađenog od dva puta dekapiranog lima, obojenog i opremljenog za snagu trafoa do 160 KVA, u svemu prema tehničkom opisu i jednopolnoj šemi u prilogu:</t>
  </si>
  <si>
    <t>U razvodnom ormaru je smještena slijedeća oprema:</t>
  </si>
  <si>
    <t>·         Prekidač nazivne struje KS -400A, 660 V</t>
  </si>
  <si>
    <t xml:space="preserve">·         Nožasti visokoučinski osigurač FE-1/xA </t>
  </si>
  <si>
    <t>·         Obični prekidač 60 16A, 250 V, OG izrade</t>
  </si>
  <si>
    <t xml:space="preserve">·         Koso grlo E27, sa sijalicom 60 W  </t>
  </si>
  <si>
    <t xml:space="preserve">·         Šuko utičnica 10/16 A, 250V, OG izrade </t>
  </si>
  <si>
    <t xml:space="preserve">·         Osigurač FRA 16 A </t>
  </si>
  <si>
    <t xml:space="preserve">·         Sabirnice Cu 30x5 (fazne + nulta) </t>
  </si>
  <si>
    <t xml:space="preserve">kg </t>
  </si>
  <si>
    <t xml:space="preserve">·         Sabirnice Cu 25x3 (zaštitna) </t>
  </si>
  <si>
    <t xml:space="preserve">·         Odvodnik prenapona klase B, 25 kA  </t>
  </si>
  <si>
    <t xml:space="preserve"> Ugradnja NN razvodnog ormara.</t>
  </si>
  <si>
    <t>C3</t>
  </si>
  <si>
    <r>
      <t xml:space="preserve">armatura GA 240/360 do </t>
    </r>
    <r>
      <rPr>
        <sz val="11"/>
        <rFont val="Arial"/>
        <family val="2"/>
      </rPr>
      <t>ø</t>
    </r>
    <r>
      <rPr>
        <sz val="11"/>
        <rFont val="Tele-GroteskEERegular"/>
      </rPr>
      <t>12</t>
    </r>
  </si>
  <si>
    <r>
      <t xml:space="preserve">Nabavka i ugradjivanje PVC cijevi kablovice </t>
    </r>
    <r>
      <rPr>
        <sz val="11"/>
        <rFont val="Arial"/>
        <family val="2"/>
      </rPr>
      <t>ø</t>
    </r>
    <r>
      <rPr>
        <sz val="11"/>
        <rFont val="Tele-GroteskEERegular"/>
      </rPr>
      <t xml:space="preserve"> 110 mm ispod trotoara, kroz temeljni zid do šahta.</t>
    </r>
  </si>
  <si>
    <t xml:space="preserve"> </t>
  </si>
  <si>
    <t>1.19.</t>
  </si>
  <si>
    <t>1.20.</t>
  </si>
  <si>
    <t>I</t>
  </si>
  <si>
    <t>II</t>
  </si>
  <si>
    <t>m2</t>
  </si>
  <si>
    <t>Betonski radovi</t>
  </si>
  <si>
    <t>III</t>
  </si>
  <si>
    <t>IV</t>
  </si>
  <si>
    <t>Pripremni radovi</t>
  </si>
  <si>
    <t>Zemljani radovi</t>
  </si>
  <si>
    <t>Obračun vršiti po m3 iskopane samonikle zemlje.</t>
  </si>
  <si>
    <t>Obračun vršiti po m3 ugrađenog tampona</t>
  </si>
  <si>
    <t>m3</t>
  </si>
  <si>
    <t>Armirački radovi</t>
  </si>
  <si>
    <t>3.1.</t>
  </si>
  <si>
    <t>kg</t>
  </si>
  <si>
    <t>GA 240/360</t>
  </si>
  <si>
    <t>4.1.</t>
  </si>
  <si>
    <t>1.2.</t>
  </si>
  <si>
    <t>Izolaterski radovi</t>
  </si>
  <si>
    <t>Izrada izolacije na mjestu postavljanja podloge za outdoor baznu stanicu od kondora 4 mm zavarenog za postojeću izolaciju. Obračun po komadu m2</t>
  </si>
  <si>
    <t>Betoniranje estrih podloge od betona MB 30, armiran lakom armaturom d = 4 cm. Završna obrada gletovana za antistatik pod. Obračun po m2.</t>
  </si>
  <si>
    <t>Molersko-farbarski radovi</t>
  </si>
  <si>
    <t>Bojenje plafonske površine "Jupol" premazom sa prethodnom pripremom gletovanjem i penetracijom. Obračun po m2.</t>
  </si>
  <si>
    <t xml:space="preserve">Podopolagački radovi </t>
  </si>
  <si>
    <t>Izrada antistatik trokomponentnog samorazlivnog poda d=2,5-3mm u boji po izboru.Obračun po m2.</t>
  </si>
  <si>
    <t>VI</t>
  </si>
  <si>
    <t xml:space="preserve">Stolarski radovi </t>
  </si>
  <si>
    <t xml:space="preserve">Nabavka i ugradnja unutrašnjih punih jednokrilnih vrata od jelovine.Štokovi vrata i poklopne lajsne su iz masiva smreke, a krila vrata duplošperovana i obostrano furnirana.Ugradnja čelik ankerima i purpjenom. Površinska obrada masnom bojom u tonu po izboru sa gruntiranjem i svim predradnjama.Brava cilindrična, okov po izboru, dek lajsne profilisane po izboru.Obračun po kom.dim 70 x 205 cm </t>
  </si>
  <si>
    <t>kom</t>
  </si>
  <si>
    <t>V</t>
  </si>
  <si>
    <t xml:space="preserve">Razni radovi </t>
  </si>
  <si>
    <t>Probijanje otvora za prolaz kablova u betonskom zidu dim. 30 x 20 cm sa odvozom šuta na deponiju. Obračun po kom.</t>
  </si>
  <si>
    <t>Bojenje zidnih površina "Jupol" premazom sa prethodnom pripremom gletovanjem i penetracijom. Obračun po m2.</t>
  </si>
  <si>
    <t xml:space="preserve">Bravarski radovi </t>
  </si>
  <si>
    <t>Izrada i ugradnja aluminijumskog solbanka ispred prozora.Razvijena širina  DU X Š X DE 1500X300X0.5 sa ostalim potrebnim detaljima ugradnje.</t>
  </si>
  <si>
    <t>VII</t>
  </si>
  <si>
    <t>Raščišćavanje lokacije od šuta. Obračun po m2.</t>
  </si>
  <si>
    <t>Demontaža postojeće privremene ograde. Obračun po m1.</t>
  </si>
  <si>
    <t>m1</t>
  </si>
  <si>
    <t>VIII</t>
  </si>
  <si>
    <t>Nabavka, transport i ugradnja armature za ankerisanje betonskih oslonaca (kocki) u zid u svemu prema  projektnoj dokumentaciji i važećim tehničkim propisima i standardima.</t>
  </si>
  <si>
    <t>IX</t>
  </si>
  <si>
    <t>X</t>
  </si>
  <si>
    <t>Obračun vršiti po m3 nasute  zemlje.</t>
  </si>
  <si>
    <t>XI</t>
  </si>
  <si>
    <t xml:space="preserve">Demontaža postojećeg bravarskog prozora zajedno sa rešetkom od vučene žice sa iznošenjem i odvozom na deponiju gdje odredi Investitor. </t>
  </si>
  <si>
    <t>Obračun po komadu.</t>
  </si>
  <si>
    <t xml:space="preserve">Demontaža postojećih bravarskih vrata zajedno sa iznošenjem i odvozom na deponiju gdje odredi Investitor. </t>
  </si>
  <si>
    <t>Aluminijska bravarija</t>
  </si>
  <si>
    <t>Izrada i ugradnja prozora rađenog od eloksiranih aluminijskuh profila sa termomostom zastakljenim termopan staklom d= 4+12+4 mm. Na stakla postaviti »stop sol« foliju. Boju odabrati na licu mjesta.Na jednoj dijelu otvora za prozor uraditi ispunu od al.lima 2x1,2 mm, sa termo ispunom od tvrde mineralne vune poliuretan 2 cm.i otvorom rostove.Obračun po komadu komplet ugrađeno. Dimenzije provjeriti na licu mjesta.</t>
  </si>
  <si>
    <t>* dimenzije 160x65 + 50 cm</t>
  </si>
  <si>
    <t>Izrada i ugradnja ulaznih jednokrilnih spoljašnjih vrata rađenih od  eloksiranih aluminijumskih profila sa termo-mostom i šprosnama od čeličnih profila ojačana unutra,obložena dvostrukim al.limovima d=2 mm i termo ispunom od  tvrde mineralne vune ili poliuretana 2 cm.Brava cilindričnasa COD ključem. i metalnim mehanizmom za fiksiranje u štokove i pod.Tri šarke za veće težine.Dimenzije provjeriti na licu mjesta.Boja po izboru investitora. Obračun po komadu.</t>
  </si>
  <si>
    <t>Izrada i ugradnja ulaznih jednokrilnih spoljašnjih vrata rađenih od  eloksiranih aluminijumskih profila .Brava cilindrična sa metalnim mehanizmom za fiksiranje u štokove i pod.Tri šarke za veće težine.Dimenzije provjeriti na licu mjesta.Boja po izboru investitora. Obračun po komadu.</t>
  </si>
  <si>
    <t>XII</t>
  </si>
  <si>
    <t>Čišćenje i antikorozivna zaštita  dijela postojeće čelične konstrukcije. Obračun po m2.</t>
  </si>
  <si>
    <t>Obračun vršiti po m3 .</t>
  </si>
  <si>
    <t xml:space="preserve">Ugradnja betonskih cijevi prečnika fi 400 mm u postojeće kanale, radi izrade betonskih prepusta.   </t>
  </si>
  <si>
    <t>Nabavka, transport i ugradnja betona MB 20 za betonske prepuste,u svemu prema projektnoj dokumentaciji i važećim tehničkim propisima i standardima. Beton se spravlja mašinski, ugrađivanje vršiti u slojevima , uz upotrebu per vibratora. U cijenu je uračunata i nabavka, montaža i demontaža  potrebne oplate    kao i održavanje betona nakon ugradnje.</t>
  </si>
  <si>
    <t xml:space="preserve">Poboljšanje mehaničkih karakteristika trase puta ugradnjom kamenog materijala različite krupnoće. </t>
  </si>
  <si>
    <t>1.3.</t>
  </si>
  <si>
    <t>Ručni iskop u širokom otkopu, za temeljne jame ograde u zemljištu III i IV kategorije, sa zatrpavanjem zemlje u temeljnu jamu, odlaganjem viška iskopane zemlje na deponiju  i planiranjem iskopanih površina.</t>
  </si>
  <si>
    <t>1.4.</t>
  </si>
  <si>
    <t>Ručni iskop u širokom otkopu, za temeljne jame ograde u zemljištu V i VI kategorije, sa zatrpavanjem zemlje u temeljnu jamu, odlaganjem viška iskopane zemlje na deponiju  i planiranjem iskopanih površina.</t>
  </si>
  <si>
    <t>1.5.</t>
  </si>
  <si>
    <t>1.1.</t>
  </si>
  <si>
    <t>1.6.</t>
  </si>
  <si>
    <t>1.7.</t>
  </si>
  <si>
    <t>2.2.</t>
  </si>
  <si>
    <t>2.3.</t>
  </si>
  <si>
    <t>2.4.</t>
  </si>
  <si>
    <t>2.5.</t>
  </si>
  <si>
    <t>2.6.</t>
  </si>
  <si>
    <t>2.7.</t>
  </si>
  <si>
    <t>1.</t>
  </si>
  <si>
    <t xml:space="preserve">Nabavka,sječenje, savijanje i ugrađivanje armature po detaljima: </t>
  </si>
  <si>
    <t>mrežna armatura</t>
  </si>
  <si>
    <t>4.3.</t>
  </si>
  <si>
    <t>Zidarski radovi</t>
  </si>
  <si>
    <t>Zidanje zidova "giter" blokovima debljine 29 cm u produžnom malteru 1:2:6. Spojnice 1 cm zalivene i ispunjene sa krajcovanim malterom uz upotrebu lake skele.</t>
  </si>
  <si>
    <t>Malterisanje unutrašnjih zidova i plafona produžnim malterom 1:3:9 sa prethodnim špricanjem cementnim mlijekom. Ivice prave i oštre, površine ravne, upotreba fasad. skele.</t>
  </si>
  <si>
    <t>Malterisanje zidova i strehe fasadnih površina produžnim malterom 1:3:9 sa prethodnim špricanjem cementnim mlijekom. Ivice prave i oštre, površine ravne, upotreba fasad. skele.</t>
  </si>
  <si>
    <t>Obračun po kom.</t>
  </si>
  <si>
    <t xml:space="preserve">Tesarski radovi </t>
  </si>
  <si>
    <t>Letvisanje krova letvama i kantinjelama dim 4 x 5 cm za crijep "meridijal 2002". Na razmaku od 32 cm. Preko letava ugraditi sloj terpapira, zaštita od insekata.</t>
  </si>
  <si>
    <t>Obračun po m2 .</t>
  </si>
  <si>
    <t>Pokrivački radovi</t>
  </si>
  <si>
    <t>Nabavka i pokrivanje krova crijepom "meridijal 2002" počevši od strehe do sljemena. Svaki treći komad crijepa naizmjenično u redovima zakovati ekserom za letve.</t>
  </si>
  <si>
    <t>Nabavka i ugradnja sljemenjaka krova, prilagođenih crijepu "meridijal" sa podmalterisanjem produžnim malterom 1:3:9.</t>
  </si>
  <si>
    <t>Obračun po m1.</t>
  </si>
  <si>
    <t>Nabavka materijala i izrada hidroizolacije AB oluka korita krovne strehe od slojeva bitulita A, tri premaza fimizolom i tri sloja PVC mrežice.</t>
  </si>
  <si>
    <t>Nabavka i ugradnja termoizolacije krovne i podne ploče od tvrde mineralne vune, debljine 5 cm i 8 cm, prekrivene slojem folije PVC.</t>
  </si>
  <si>
    <t>Podna ploča d=5 cm</t>
  </si>
  <si>
    <t>Tavanica d=5 cm</t>
  </si>
  <si>
    <t>5.3.</t>
  </si>
  <si>
    <t>5.4.</t>
  </si>
  <si>
    <t>Nabavka materijala i izrada hidroizolacije zidova, poda i kanala od slojeva bitulita A, dva sloja kondora IV. Pored zidova podići holkel hidroizolacije visine 10-12 cm.</t>
  </si>
  <si>
    <t>Nabavka i ugrađivanje L profila dim. 50 x 50 mm u betonske zidove kanala za montažu borovih dasaka debljine 48 mm. Profile ankerisati metalnim tiplovima varenjem u beton. Sve metalne djelove minizirati dva puta.</t>
  </si>
  <si>
    <t>Nabavka i ugradjivanje poda od borovih dasaka preko kanala za kablove u žljebove L profila 50 x 50 mm. Daske polagati poprečno na dužinu kanala, i zaštiti premazom protiv insekata i požara.</t>
  </si>
  <si>
    <t>Izrada i ugrađivanje trostrukih jednokrilnih prozora od Al. profila eloksiranoj u boji po izboru, sa termomostom, termopan staklom 4+12+4 i "Roto" okovom, mrežom i žaluzinama. Ugradnja se vrši holc šarafima i purpjenom. Sa unutrašnje strane spojeve štoka i maltera pokriti odgovarajućom lajsnom, a sa vanjske strane ugraditi sitnu metalnu mrežu radi zaštite od insekata i fiksnu al. žaluzinu.</t>
  </si>
  <si>
    <t>Vel. 70 x 60 cm</t>
  </si>
  <si>
    <t>Vel. 110 x 60 cm</t>
  </si>
  <si>
    <t>Izrada i ugrađivanje sigurnosnih jednokrilnih vrata konstrukcije od čeličnih profila i od Al. eloksiranih profila sa šprosnama i ispunama od dvostrukih "filung" al.limova d=2 mm. Terrmo ispuna  mineralne tvrde vune poliuretan g=2 cm. Štokovi sa termomostom. Brava cilindrična sa COD ključem i metalnim mehanizmom za fiksiranje u štokove i pod.</t>
  </si>
  <si>
    <t>Vel. 110 x 210 cm</t>
  </si>
  <si>
    <t>12.5.</t>
  </si>
  <si>
    <t>12.4.</t>
  </si>
  <si>
    <t>XIV</t>
  </si>
  <si>
    <t>XV</t>
  </si>
  <si>
    <t>XVI</t>
  </si>
  <si>
    <t>10.1.</t>
  </si>
  <si>
    <t>11.3.</t>
  </si>
  <si>
    <t>11.4.</t>
  </si>
  <si>
    <t>14.1.</t>
  </si>
  <si>
    <t>14.2.</t>
  </si>
  <si>
    <t>15.1.</t>
  </si>
  <si>
    <t>15.2.</t>
  </si>
  <si>
    <t>15.3.</t>
  </si>
  <si>
    <t>15.4.</t>
  </si>
  <si>
    <t>16.1.</t>
  </si>
  <si>
    <t>16.2.</t>
  </si>
  <si>
    <t>Limarski radovi</t>
  </si>
  <si>
    <t>Razvijena širina 102 cm</t>
  </si>
  <si>
    <t>Izrada i ugrađivanje vertikalnih oluka od bakarnog lima presjeka 12 x 12 cm. Spojevi limova nitovani i letovani. Držači od bakarnog profila 2x20 mm po 3 kom na oluku. Spoj horizontalnog i vertikalnog oluka pomoću odgovarajuće štucne i sakupljača ispod strehe. Na 30 cm iznad trotoara ugraditit kosu lulu da kišnicu usmjeri u AB rigolu i teren.</t>
  </si>
  <si>
    <t>Izrada i ugrađivanje okapnice ruba betonskog kanala oluka i povratnog kosog zuba od bakarnog lima debljine 0,55 mm fiksirane za beton pomoću podvezica od pod. Trake 25 x 2 mm i holc šarafima.</t>
  </si>
  <si>
    <t>Razvijena širina 20 cm</t>
  </si>
  <si>
    <t>Razvijena širina 41 cm</t>
  </si>
  <si>
    <t>Izrada i ugrađivanje kose povratne vaser lajsne u AB profilu od bakarnog lima d= 0,55 mm. Povratni zub 2+2 je ispod kosog žljeba crijepa.</t>
  </si>
  <si>
    <t>Razvijena širina 48 cm</t>
  </si>
  <si>
    <t>9.2.</t>
  </si>
  <si>
    <t>9.3.</t>
  </si>
  <si>
    <t>9.4.</t>
  </si>
  <si>
    <t xml:space="preserve">Kamenorezački radovi </t>
  </si>
  <si>
    <t>Nabavka i ugradnja prozorskih klupica od jednog komada ispod prozora od mermera "Maljat - Vinići" u cem. malteru. Ploče mermera premazati hidropenetratom. Nagib ploča ploča prema fasadi.</t>
  </si>
  <si>
    <t xml:space="preserve">vanjske ploče su dim. 40x110x3 cm </t>
  </si>
  <si>
    <t>ploče su dim 40x3x110 cm</t>
  </si>
  <si>
    <t>prag - ulazna vrata 10x6x110 cm</t>
  </si>
  <si>
    <t>Nabavka i ugrađivanje ploča od kamena, jedri krečnjak, obrade sitno pikovane u cem. malteru na podestu i stepeništu dim 30x30x6 cm.</t>
  </si>
  <si>
    <t xml:space="preserve">stepenice šir. 30 x 100 cm </t>
  </si>
  <si>
    <t xml:space="preserve">podest </t>
  </si>
  <si>
    <t>XVII</t>
  </si>
  <si>
    <t>XVIII</t>
  </si>
  <si>
    <t>17.1.</t>
  </si>
  <si>
    <t>17.2.</t>
  </si>
  <si>
    <t>17.3.</t>
  </si>
  <si>
    <t>17.4.</t>
  </si>
  <si>
    <t>17.5.</t>
  </si>
  <si>
    <t>18.1.</t>
  </si>
  <si>
    <t>18.2.</t>
  </si>
  <si>
    <t>18.3.</t>
  </si>
  <si>
    <t>18.4.</t>
  </si>
  <si>
    <t>18.5.</t>
  </si>
  <si>
    <t>18.6.</t>
  </si>
  <si>
    <t>18.7.</t>
  </si>
  <si>
    <t xml:space="preserve">Obrada fasade-"Fasadexom" premazom sa prethodnom pripremom zidnih površina penetratom i podlogom. </t>
  </si>
  <si>
    <t>Bojenje fasadnih površina uljanim fasakrilom sa prethodnom penetracijom.Boja fasade po izboru investitora i urbanističke službe grada.</t>
  </si>
  <si>
    <t xml:space="preserve">Montaža i demontaža skele. </t>
  </si>
  <si>
    <t>12.6.</t>
  </si>
  <si>
    <t xml:space="preserve">Protivpožarna oprema </t>
  </si>
  <si>
    <t>Nabavka i postavljanje protivpožarnih aparata sistema CO2 - tipa 5-6 na mjestima u objektu označenima u projektu. Aparate snadbjeti atestnom dokumentacijom ovlašćene firme sa datumom punjenja i uputstvom za upotrebu.</t>
  </si>
  <si>
    <t>XIX</t>
  </si>
  <si>
    <t>Izrada i montaža čelične konstrukcije  na osnovu projektne dokumentacije koju obezbjeđuje Ponuđač. Obračun vršiti po kg izrađene konstrukcije na osnovu težina iz radioničke specifikacije materijala.Jediničnom cijenom obuhvaćena je nabavka osnovnog i spojnog materijala.Plaća se po kilogramu montirane konstrukcije, a u prema težini iz radioničke specifikacije.U zavisnosti od antikorozivne zaštite  dati jediničnu cijenu.</t>
  </si>
  <si>
    <t>Ručni iskop jame za izradu potpornog zida u zemljištu III I IV kategorije, sa zatrpavanjem zemlje u temeljnu jamu, odlaganjem viška iskopane zemlje na deponiju i planiranjem iskopanih površina.</t>
  </si>
  <si>
    <t>2.8.</t>
  </si>
  <si>
    <t>2.9.</t>
  </si>
  <si>
    <t>Izrada horizontalnih oluka u betonskom koritu od bakarnog lima d=0,55 mm. Spojevi limova nitovani i letovani, ugrađivanje pomoću haftera i holc šarafa.</t>
  </si>
  <si>
    <t>9.5.</t>
  </si>
  <si>
    <t xml:space="preserve">Izrada i montaza zastitne maske od pocinkovanog lima za sakrivanje fidera. Zastitni lim izraditi od pocinkovanog lima razvijene sirine 30 cm, debljine 2 mm, po detaljima I uputstvu Investitora. Zastitni lim obojiti u boji postojece fasade.  </t>
  </si>
  <si>
    <t>Obracun po m1.</t>
  </si>
  <si>
    <t>9.6.</t>
  </si>
  <si>
    <t>Izrada horizontalnih oluka u betonskom koritu od pocinkovanog  lima d=0,60 mm. Spojevi limova nitovani i letovani, ugrađivanje pomoću haftera i holc šarafa.</t>
  </si>
  <si>
    <t>9.7.</t>
  </si>
  <si>
    <t>Izrada i ugrađivanje vertikalnih oluka od pocinkovanog lima presjeka 12 x 12 cm, debljine 0,6mm. Spojevi limova nitovani i letovani. Držači od pocinkovanog flaha 25x5 mm po 3 kom na oluku , nitovati sa prednje strane oluka nitnama 0,4mm. Spoj horizontalnog i vertikalnog oluka pomoću odgovarajuće štucne i sakupljača ispod strehe. Na 30 cm iznad trotoara ugraditit kosu lulu da kišnicu usmjeri u AB rigolu i teren.</t>
  </si>
  <si>
    <t>9.8.</t>
  </si>
  <si>
    <t>Izrada i ugrađivanje okapnice ruba betonskog kanala oluka i povratnog kosog zuba od pocincanog  debljine 0,60 mm fiksirane za beton pomoću podvezica za pod. Trake 25 x 2 mm i holc šarafima.</t>
  </si>
  <si>
    <t>9.9.</t>
  </si>
  <si>
    <t>Izrada i ugrađivanje kose povratne vaser lajsne u AB profilu od pocinkovanog lima d= 0,60 mm. Povratni zub 2+2 je ispod kosog žljeba crijepa.</t>
  </si>
  <si>
    <t>15.5.</t>
  </si>
  <si>
    <t>Izrada izolacije na mjestu postavljanja podkonstrukcije za outdoor baznu stanicu od tvrdo presovane gume. Obračun po komadu.</t>
  </si>
  <si>
    <t>15.6.</t>
  </si>
  <si>
    <t>Nabavka i pokrivanje krova krovnim sendvič panelima sa izolacionom ispunom(debljine 6cm bez valova). Izolaciona ispuna je samogoriva ili negorivi FireSafe Isophenic. Paneli se fisiraju za metalnu podkonstrukciju, u svemu prema uputstvu proizvodjaca. Boja krovnih panela prema izboru Investitora.</t>
  </si>
  <si>
    <t>12.7.</t>
  </si>
  <si>
    <t xml:space="preserve">Sanacija ostecene demit fasade nastale usled montaze celicne konstrukcije nosaca antena. </t>
  </si>
  <si>
    <t>Nabavka i ugradnja tipskih elemenata-sljemenjaka (rs 60 cm) prilagođenih krovnom panelu.Ugradnja u svemu prema uputstvu proizvodjača.</t>
  </si>
  <si>
    <t>Izrada termoizolacije podne ploče od stirodura d =3cm.Obracun po m2 izvedene izolacije.</t>
  </si>
  <si>
    <t>Obracun po kom.</t>
  </si>
  <si>
    <t>13.2</t>
  </si>
  <si>
    <r>
      <t xml:space="preserve">Nasipanje sloja prirodne mješavine šljunka </t>
    </r>
    <r>
      <rPr>
        <sz val="11"/>
        <rFont val="Arial"/>
        <family val="2"/>
      </rPr>
      <t>ø</t>
    </r>
    <r>
      <rPr>
        <sz val="11"/>
        <rFont val="Tele-GroteskEERegular"/>
      </rPr>
      <t xml:space="preserve"> do 30 mm iznad tampona, a ispod betonske podloge sa nabijanjem</t>
    </r>
  </si>
  <si>
    <t xml:space="preserve">PREDMJER RADOVA I MATERIJALA UZEMLJENJA I GROMOBRANSKE INSTALACIJE ZA INFRASTRUKTURU </t>
  </si>
  <si>
    <t>kabal P/F 50 mm2</t>
  </si>
  <si>
    <t>kabal P/F 35 mm3</t>
  </si>
  <si>
    <t>kabal P/F 10 mm4</t>
  </si>
  <si>
    <t xml:space="preserve">PREDMJER RADOVA I MATERIJALA UKLAPANJA U VN KABLOVSKU ILI VAZDUSNU MREZU ZA POTREBE EE PRIKLJUCKA </t>
  </si>
  <si>
    <t>Isporuka, transport i podizanje armiranobetonskog stuba tip 9/315daN pozicijom predvidjeti iskop temeljne jame i izradu betonskog temelja</t>
  </si>
  <si>
    <r>
      <t>kabal tipa PP41 -A 4 x 50 mm</t>
    </r>
    <r>
      <rPr>
        <vertAlign val="superscript"/>
        <sz val="11"/>
        <rFont val="Tele-GroteskNor"/>
      </rPr>
      <t>2</t>
    </r>
  </si>
  <si>
    <r>
      <t>kabal tipa PP41 -A 4 x 35 mm</t>
    </r>
    <r>
      <rPr>
        <vertAlign val="superscript"/>
        <sz val="11"/>
        <rFont val="Tele-GroteskNor"/>
      </rPr>
      <t>2</t>
    </r>
  </si>
  <si>
    <r>
      <t>kabal tipa PP41 -A 4 x 25 mm</t>
    </r>
    <r>
      <rPr>
        <vertAlign val="superscript"/>
        <sz val="11"/>
        <rFont val="Tele-GroteskNor"/>
      </rPr>
      <t>2</t>
    </r>
  </si>
  <si>
    <r>
      <t>kabal tipa PP00 -A 4 x 50 mm</t>
    </r>
    <r>
      <rPr>
        <vertAlign val="superscript"/>
        <sz val="11"/>
        <rFont val="Tele-GroteskNor"/>
      </rPr>
      <t>2</t>
    </r>
  </si>
  <si>
    <r>
      <t>kabal tipa PP00 -A 4 x 35 mm</t>
    </r>
    <r>
      <rPr>
        <vertAlign val="superscript"/>
        <sz val="11"/>
        <rFont val="Tele-GroteskNor"/>
      </rPr>
      <t>2</t>
    </r>
  </si>
  <si>
    <r>
      <t>kabal tipa PP41  4 x 25 mm</t>
    </r>
    <r>
      <rPr>
        <vertAlign val="superscript"/>
        <sz val="11"/>
        <rFont val="Tele-GroteskNor"/>
      </rPr>
      <t>2</t>
    </r>
  </si>
  <si>
    <r>
      <t>kabal tipa PP41  4 x 16 mm</t>
    </r>
    <r>
      <rPr>
        <vertAlign val="superscript"/>
        <sz val="11"/>
        <rFont val="Tele-GroteskNor"/>
      </rPr>
      <t>2</t>
    </r>
  </si>
  <si>
    <t>kabal tipa PP41  3 x 2,5 mm2</t>
  </si>
  <si>
    <r>
      <t>kabal tipa PP00  4 x 25 mm</t>
    </r>
    <r>
      <rPr>
        <vertAlign val="superscript"/>
        <sz val="11"/>
        <rFont val="Tele-GroteskNor"/>
      </rPr>
      <t>2</t>
    </r>
  </si>
  <si>
    <r>
      <t>kabal tipa PP00  4 x 16 mm</t>
    </r>
    <r>
      <rPr>
        <vertAlign val="superscript"/>
        <sz val="11"/>
        <rFont val="Tele-GroteskNor"/>
      </rPr>
      <t>2</t>
    </r>
  </si>
  <si>
    <t>kabal tipa PP-Y 5X4mm2</t>
  </si>
  <si>
    <t>kabal tipa PP-Y 3X2,5mm2</t>
  </si>
  <si>
    <r>
      <t>provodnik tipa PP00-Y  5 x 10 mm</t>
    </r>
    <r>
      <rPr>
        <vertAlign val="superscript"/>
        <sz val="11"/>
        <rFont val="Tele-GroteskNor"/>
      </rPr>
      <t>2</t>
    </r>
  </si>
  <si>
    <r>
      <t>provodnik tipa PP00-Y  5 x 6 mm</t>
    </r>
    <r>
      <rPr>
        <vertAlign val="superscript"/>
        <sz val="11"/>
        <rFont val="Tele-GroteskNor"/>
      </rPr>
      <t>2</t>
    </r>
  </si>
  <si>
    <r>
      <t>provodnik tipa PP00-Y  5 x 4 mm</t>
    </r>
    <r>
      <rPr>
        <vertAlign val="superscript"/>
        <sz val="11"/>
        <rFont val="Tele-GroteskNor"/>
      </rPr>
      <t>2</t>
    </r>
  </si>
  <si>
    <r>
      <t>provodnik tipa PP00-Y  5 x 2,5 mm</t>
    </r>
    <r>
      <rPr>
        <vertAlign val="superscript"/>
        <sz val="11"/>
        <rFont val="Tele-GroteskNor"/>
      </rPr>
      <t>2</t>
    </r>
  </si>
  <si>
    <t>Razvlačenje samonosivog kablovskog snopa X00/0 – A 3 x 70 + 71,5. duž trase sa montažom, podizanjem i zavješenjem.</t>
  </si>
  <si>
    <t xml:space="preserve">Zaštitni uređaj diferencijalne struje (ZUDS) sa automatskim ponovnim uključenjem, 4p, 40A/300 ili 500 mA, sličnim tipu TFIG4-40300, “Traconelectric”  </t>
  </si>
  <si>
    <t xml:space="preserve">rastavni  trafo 230/230V;  2,5kVA sa  izv.  +/- 5%  I    +/- 10%  </t>
  </si>
  <si>
    <r>
      <t>kleme  EC/20 tip     “ škaro 25-35mm</t>
    </r>
    <r>
      <rPr>
        <vertAlign val="superscript"/>
        <sz val="11"/>
        <rFont val="Tele-GroteskNor"/>
      </rPr>
      <t xml:space="preserve">2 </t>
    </r>
    <r>
      <rPr>
        <sz val="11"/>
        <rFont val="Tele-GroteskNor"/>
      </rPr>
      <t>”</t>
    </r>
  </si>
  <si>
    <t>Isporuka I ugradnja automatskog prekidača C60N C32A, 1p</t>
  </si>
  <si>
    <t>Isporuka I ugradnja automatskog prekidača C60N C40A, 1p</t>
  </si>
  <si>
    <t>Isporuka i ugradnja automatskog prekidača C60N C32A, 2p</t>
  </si>
  <si>
    <t>Isporuka i ugradnja automatskog prekidača C60N C40A, 2p</t>
  </si>
  <si>
    <t>Isporuka i ugradnja automatskog prekidača C60N C25A, 2p</t>
  </si>
  <si>
    <t>Limitatori snage 20A (komplet tri osiguraca i kutija)</t>
  </si>
  <si>
    <t xml:space="preserve">PREDMJER RADOVA I MATERIJALA  STS 10/0.4 kV  za EE prikljucenje </t>
  </si>
  <si>
    <r>
      <t xml:space="preserve"> Nabavka, polaganje i povezivanje kabla PP00 1x50 mm</t>
    </r>
    <r>
      <rPr>
        <vertAlign val="superscript"/>
        <sz val="11"/>
        <rFont val="Tele-GroteskNor"/>
      </rPr>
      <t>2</t>
    </r>
    <r>
      <rPr>
        <sz val="11"/>
        <rFont val="Tele-GroteskNor"/>
      </rPr>
      <t xml:space="preserve"> za spajanje radnog uzemljenja</t>
    </r>
  </si>
  <si>
    <t>C4</t>
  </si>
  <si>
    <t>OSTALI ELEKTRO RADOVI</t>
  </si>
  <si>
    <t>Nabavka, isporuka, transport do trase i ugradnja cijevi za kablovsku kanalizaciju, izrađenih od MB40, glatkih unutrašnjih površina i spajanje na pero ili žljeb. Dimenzije pojedinačne cijevi su 100x15x15 cm/cca 36 kg. Plaća se po ugrađenom komadu ugrađene cijevi.</t>
  </si>
  <si>
    <t xml:space="preserve">Nabavka, isporuka, transport i ugradnja pocinčanih kablovskih kanala ("cores"), tip KK 40 Tegrad, sa vezama za međusobno galvansko povezivanje, ili metalnih cijevi prečnika prilagođenog prečniku napojnog NN voda, debljine zidova ne manje od 2 mm, (mogu i zatvoreni metalni kanali), za ugradnju kabla kod Repetitora. Podrazumjeva se isporuka i ugradnja elemenata za međusobno povezivanje metalnih kanala ili cijevi na uzemljivač (obujmice, olovo, trake, ukrsni komadi i dr.). Plaća se po položenom i montiranom kanalu dužina po 2m. </t>
  </si>
  <si>
    <t>Nabavka, isporuka, transport i ugradnja PVC trake za upozorenje sa natpisom tipa T-E/80 ; polažu se dvije trake u rovu i to na 20cm odnosno 40cm od površine. Plaća se po metru položene trake.</t>
  </si>
  <si>
    <r>
      <t>Nabavka, isporuka, transport i ugradnja</t>
    </r>
    <r>
      <rPr>
        <sz val="10"/>
        <color indexed="8"/>
        <rFont val="Tele-GroteskNor"/>
      </rPr>
      <t xml:space="preserve"> PVC  štitnika za kabal, sličan tipu EN, orandž, kat.broj 5090000 « Feman » ili sličan drugog proizvođača. Ugrađuje se u rovu i  nakon ugradnje kabla po posteljici od pijeska sa međusobnim preklopom od min.5cm. Plaća se po ugrađenom komadu.</t>
    </r>
  </si>
  <si>
    <t>Isporuka i ugradnja asfalta na dijelu puta koji se šlicuje kod iskopa kablovskog rova. Ugrađuje se po pravilima struke, u sloju debljine 0,10 m, u širini 0,45m. Plaća se po m2 ugrađenog asvalta</t>
  </si>
  <si>
    <t>Nabavka i ugradnja olovnih obujmica sa oznakom: tip: presjek,naponski nivo i godina polaganja kabla na NN kablovskom priključku. Olovna obujmica se postavlja na početku i na kraju kabla. Ukupno za nabavku i montažu, računato po obujmici.</t>
  </si>
  <si>
    <t>Nabavka, transport i ugradnja na krajevima kabla PP41-A 4x50 mm2, 1 kV - kablovskih završetaka za 1 kV kabal izolovanih plastičnom masom, sličnih tipu EPKT 031-CEE01 Raychem i garnitura za spajanje uzemljenja bez lemljenja sa metalnog omotača i aramature kabla od čeličih traka, sličnih tipu EAKT 1668-DE 01.</t>
  </si>
  <si>
    <t>Nabavka, transport i ugradnja svjetiljke signalnog svijetla sa sljedećom tehničkom specifikacijom:</t>
  </si>
  <si>
    <t>§   Tipical use: Night time</t>
  </si>
  <si>
    <t>§   Light source: LED</t>
  </si>
  <si>
    <t>§   Type of beacon: Fixed</t>
  </si>
  <si>
    <t xml:space="preserve">§   Colour: Red according to CIE Chromaticity Boundary </t>
  </si>
  <si>
    <t xml:space="preserve">§   Light Intensity: &gt; 32.5 cd </t>
  </si>
  <si>
    <t>§   Horizontal coverage: 360°</t>
  </si>
  <si>
    <t xml:space="preserve">§   Input voltage: 100 - 230 Vac </t>
  </si>
  <si>
    <t>§   Power consumption: 6 W</t>
  </si>
  <si>
    <t>§   Average life: 100000 hours</t>
  </si>
  <si>
    <t>§   Temperature range: from -40 °C to +55 °C</t>
  </si>
  <si>
    <t>§   Protection degree: IP66</t>
  </si>
  <si>
    <t>§   Material of the body: GRP red body (UL94-HB)</t>
  </si>
  <si>
    <t>§   Material of the transparent cap: Polycarbonate CAP (UL94-V2)</t>
  </si>
  <si>
    <t>§   Weight: 0.7 kg</t>
  </si>
  <si>
    <t>§   Dimensions (LxWxH): 165x150x200 mm</t>
  </si>
  <si>
    <t>Nabavka, transport i ugradnja na krajevima kabla PP41-A 4x35 mm2, 1 kV - kablovskih završetaka za 1 kV kabal izolovanih plastičnom masom, sličnih tipu EPKT 031-CEE01 Raychem.</t>
  </si>
  <si>
    <t>Nabavka, transport i ugradnja na AB stubovima S1 i S2 juvidur cijevi f 2", L 3 m za MZ kabla na stubu do visine 2,5 od tla.</t>
  </si>
  <si>
    <t>Nabavka, transport i ugradnja na AB stubovima za fiksiranje kablova i juvidur cijevi:</t>
  </si>
  <si>
    <t>- prohrom trake širine 19 mm</t>
  </si>
  <si>
    <t>- žabica za prohrom traku.</t>
  </si>
  <si>
    <t xml:space="preserve">Prohrom traka širine 19 mm. </t>
  </si>
  <si>
    <t xml:space="preserve">Žabica za prohrom traku.  </t>
  </si>
  <si>
    <t>Isporuka materijala i izvođenje strujnih krugova osvjetljenja, bez postavljanja prekidača, svetiljki i sijalica. Instalaciju izvesti u svemu prema tehničkom opisu. Prosječno se po jednom sijaličnom mjestu polaže:</t>
  </si>
  <si>
    <r>
      <t xml:space="preserve">- PP 2x 1,5 mm2/ </t>
    </r>
    <r>
      <rPr>
        <sz val="11"/>
        <color indexed="8"/>
        <rFont val="Tele-GroteskNor"/>
      </rPr>
      <t>f13,5 mm</t>
    </r>
    <r>
      <rPr>
        <vertAlign val="superscript"/>
        <sz val="11"/>
        <color indexed="8"/>
        <rFont val="Tele-GroteskNor"/>
      </rPr>
      <t>2</t>
    </r>
    <r>
      <rPr>
        <sz val="11"/>
        <color indexed="8"/>
        <rFont val="Tele-GroteskNor"/>
      </rPr>
      <t xml:space="preserve"> 1,80 m</t>
    </r>
  </si>
  <si>
    <r>
      <t xml:space="preserve">- PP/Y3x 1,5 mm2/ </t>
    </r>
    <r>
      <rPr>
        <sz val="11"/>
        <color indexed="8"/>
        <rFont val="Tele-GroteskNor"/>
      </rPr>
      <t>f13,5 mm</t>
    </r>
    <r>
      <rPr>
        <vertAlign val="superscript"/>
        <sz val="11"/>
        <color indexed="8"/>
        <rFont val="Tele-GroteskNor"/>
      </rPr>
      <t>2</t>
    </r>
    <r>
      <rPr>
        <sz val="11"/>
        <color indexed="8"/>
        <rFont val="Tele-GroteskNor"/>
      </rPr>
      <t xml:space="preserve"> 7,50 m</t>
    </r>
  </si>
  <si>
    <r>
      <t xml:space="preserve">- PP/Y4x 1,5 mm2/ </t>
    </r>
    <r>
      <rPr>
        <sz val="11"/>
        <color indexed="8"/>
        <rFont val="Tele-GroteskNor"/>
      </rPr>
      <t>f13,5 mm</t>
    </r>
    <r>
      <rPr>
        <vertAlign val="superscript"/>
        <sz val="11"/>
        <color indexed="8"/>
        <rFont val="Tele-GroteskNor"/>
      </rPr>
      <t>2</t>
    </r>
    <r>
      <rPr>
        <sz val="11"/>
        <color indexed="8"/>
        <rFont val="Tele-GroteskNor"/>
      </rPr>
      <t xml:space="preserve"> 2,50 m</t>
    </r>
  </si>
  <si>
    <t>Kompletno za materijal i rad.</t>
  </si>
  <si>
    <t>Isporuka i montaža svetiljke za spoljnju montažu prema planu el. instalacije, za montažu ispred ulaznih vrata. Svetiljka je slična tipu BIN 34 proizvod BUCH Beograd, ili slična drugog proizvođača.</t>
  </si>
  <si>
    <t>Isporuka i montaža nadgradne svjetiljke za primjenu u zaprašenim i vlažnim prostorijama, prema planu el. instalacije u prostoru objekta. Svetiljka je slična tipu  TITAN 2x36W, proizvod nje BUCH Beograd, ili slične drugog proizvođača, Podrazumijeva se komplet svetiljka sa sijalicom i starterom, tipa BFN 236T ili sl.drugog proizvođača.</t>
  </si>
  <si>
    <r>
      <t xml:space="preserve">Isporuka i montaža instalacionih prekidača sklopki 10A, 250V, JUS N.E3.130 u kutiji </t>
    </r>
    <r>
      <rPr>
        <sz val="11"/>
        <color indexed="8"/>
        <rFont val="Tele-GroteskNor"/>
      </rPr>
      <t xml:space="preserve">f60mm, OMEGA ram,  za komandova-nje osvjetljenjem. Sklopke su proizvod “Nopal”-Bačka Palanka ili slične drugog proizvođača. </t>
    </r>
  </si>
  <si>
    <t>Komplet za rad i isporuku instalacionih prekidača tipa:</t>
  </si>
  <si>
    <t>,- “341”jednopolni</t>
  </si>
  <si>
    <t>,- “342”serijski</t>
  </si>
  <si>
    <t>Isporuka i postavljanje potpora za traku sa montažom na rastojanju od po 1m. Ukupno za isporuku i rad potpora tipa JUS N. B4.</t>
  </si>
  <si>
    <t xml:space="preserve">(prije nabavke još jednom provjeriti da li su nosači usaglašeni sa tipom krova): </t>
  </si>
  <si>
    <t xml:space="preserve">JUS N.B4.920-P </t>
  </si>
  <si>
    <t xml:space="preserve">JUS N.B4.925-P  </t>
  </si>
  <si>
    <t>Isporuka i ugradnja ugradne stanske table sa 24 mjesta za automatske  prekidače.</t>
  </si>
  <si>
    <t>Demontaža i montaža trofaznog dvotarifnog brojila</t>
  </si>
  <si>
    <t>Demontaža i montaža uklopnog sata</t>
  </si>
  <si>
    <t>Isporuka i montaža priključnice 10/16/250v, jus n.e35017532 sa montažnom kutijom fi 60mm (dvopolna sa porculanskim uloškom za u zid sa kontaktom za uzemljunje (OMEGA ram). Priključnica je proizvod Nopal ili sl</t>
  </si>
  <si>
    <t>Isporuka i montaža dvomodularnih priključnica 2P+E 16A, 250V sa zaštitnom maskom  IP44. Priključnice se montiraju u postavljenom instalacionom priboru prema planu intalacija. Komplet za materijal i rad</t>
  </si>
  <si>
    <t>Isporuka i ugradnja prekidača 10A, 250V . Prekidači se montiraju u prethodno postavljenom instalacionom priboru prema planu instalacija. Komplet za materijal rad.</t>
  </si>
  <si>
    <t xml:space="preserve">Nabavka, transport i ugradnja humusa i bentonita (1:1) za polaganje oko uzemljivača u sloju dimenzija 0,4 x 0,4 m (prstenasti, trakasti uzemljivači) - u slojevima: humus 0,4x0,1 m, bentonit 0,4x0,1 m, uzemljivačka traka, bentonit 0,4x0,1 m, humus 0,4x0,1 m - u svim rovovima. Polaganje se vrši u rovu se vrši prema crtežu u projektu; (ukupno 129 m rova). Humus se ugrađuje u slojevima, i dobro sabija drvenim nabijačima. Bentonit se mašinski priprema sa vodom kao emulzija , i ugrađuje u rov usipanjem.  Emulzija bentonita se usipa i u bušotine u koje se ugrađuju cijevni uzemljivači. </t>
  </si>
  <si>
    <t xml:space="preserve">Popravka i tamponiranje postojećeg pristupnog puta. Prosječna debljina nasipanja cca 10 cm. </t>
  </si>
  <si>
    <t>Jedinica mjere</t>
  </si>
  <si>
    <t>Ukpno  cijena EUR, bez PDV-a</t>
  </si>
  <si>
    <t>UKUPNO URBANE LOKACIJE:</t>
  </si>
  <si>
    <t>UKUPNO NEURBANE LOKACIJE:</t>
  </si>
  <si>
    <t>Ukupno Pripremni radovi:</t>
  </si>
  <si>
    <t>Ukupno Zemljani radovi:</t>
  </si>
  <si>
    <t>Ukupno Betonski radovi:</t>
  </si>
  <si>
    <t>Ukupno Armiracki radovi:</t>
  </si>
  <si>
    <t>Ukupno Zidarski radovi:</t>
  </si>
  <si>
    <t>Ukupno Tesarski radovi:</t>
  </si>
  <si>
    <t>Ukupno Pokrivacki radovi:</t>
  </si>
  <si>
    <t>Ukupno Bravarski radovi:</t>
  </si>
  <si>
    <t>Ukupno Limarski radovi:</t>
  </si>
  <si>
    <t>Ukupno Montazerski radovi:</t>
  </si>
  <si>
    <t>Ukupno Spusteni plafoni:</t>
  </si>
  <si>
    <t>Ukupno Molersko-farbarski radovi:</t>
  </si>
  <si>
    <t>Ukupno Podopolagacki radovi:</t>
  </si>
  <si>
    <t>Ukupno Kamenorezacki radovi:</t>
  </si>
  <si>
    <t>Ukupno Izolaterski radovi:</t>
  </si>
  <si>
    <t>Ukupno Stolarski radovi:</t>
  </si>
  <si>
    <t>Ukupno Aluminijska bravarija:</t>
  </si>
  <si>
    <t>Ukupno Razni radovi:</t>
  </si>
  <si>
    <t>Ukupno Protivpozarna oprema:</t>
  </si>
  <si>
    <t>Ukupno Tipski antenski stubovi:</t>
  </si>
  <si>
    <t>Ukupno  Atipicni antenski stubovi:</t>
  </si>
  <si>
    <t>Ukupno  Krovne celicne konstrukcije:</t>
  </si>
  <si>
    <t>Ukupno Razne celicne konstrukcije:</t>
  </si>
  <si>
    <t>Troškovi korištenja dizalice za montažu nosača sa prihvatima,te demontažu istih. Odobrava Naručilac zavisno o situaciji na samoj lokaciji izgradnje.</t>
  </si>
  <si>
    <t>za visine do 25 m</t>
  </si>
  <si>
    <t>h</t>
  </si>
  <si>
    <t>za visine od 25 m do 50 m</t>
  </si>
  <si>
    <t>za visine iznad 50 m</t>
  </si>
  <si>
    <t>1.21.</t>
  </si>
  <si>
    <t>1.22.</t>
  </si>
  <si>
    <t>Obračun po kg konstrukcije</t>
  </si>
  <si>
    <t>1.23.</t>
  </si>
  <si>
    <t xml:space="preserve">Demontaža postojećih krovnih / zidnih nosača antenskih sistema.  </t>
  </si>
  <si>
    <t>uz upotrebu dizalice</t>
  </si>
  <si>
    <t>bez upotrebe dizalice</t>
  </si>
  <si>
    <t xml:space="preserve">Obračun po kg konstrukcije. </t>
  </si>
  <si>
    <t xml:space="preserve">Demontaža postojece celicne konstrukcije stuba. U cijenu uračunati sav potreban rad i materijal. </t>
  </si>
  <si>
    <t>Troškovi korištenja korpe za rad na visini.Odobrava Naručilac zavisno o situaciji na samoj lokaciji izgradnje.</t>
  </si>
  <si>
    <t>Obračun po h.</t>
  </si>
  <si>
    <t>Troškovi korištenja korpe za rad na visini. Odobrava Naručilac zavisno o situaciji na samoj lokaciji izgradnje.</t>
  </si>
  <si>
    <t xml:space="preserve">Demontaža postojećih nosača antenskih sistema.  </t>
  </si>
  <si>
    <t>4.4.</t>
  </si>
  <si>
    <t>18.8.</t>
  </si>
  <si>
    <t>Obračun po kom (ankeru).</t>
  </si>
  <si>
    <t>7.6.</t>
  </si>
  <si>
    <t>U postojećem zidu/ploči/temelju izbušiti rupe za ankere. Rupe za ankere moraju prije nalijevanja ankerne mase biti potpuno suve, čiste i otprašene. Za ankernu masu koristiti injekcioni malter tipa Fischer FIS-V, ili SIKA AnchorFix ili druge injekcione mase sličnih karakteristika. Strogo se pridržavati uputstva proizvođača. U cijenu uračunati sav rad i materijal.</t>
  </si>
  <si>
    <t>U postojećem zidu/ploči/ temelju izbušiti rupe za ankere. Rupe za ankere moraju prije nalijevanja ankerne mase biti potpuno suve, čiste i otprašene. Za ankernu masu koristiti injekcioni malter tipa Fischer FIS-V, ili SIKA AnchorFix ili druge injekcione mase sličnih karakteristika. Strogo se pridržavati uputstva proizvođača. U cijenu uračunati sav rad i materijal.</t>
  </si>
  <si>
    <t xml:space="preserve">Izrada i montaža atipičnih čeličnih konstrukcija ("Pauk", "Jarbol").Obračun vršiti po kg izrađene konstrukcije uključujući i držače antena i uređaja, kao i hvatača groma sa nosačima, platformama, penjačima i sl. na osnovu težina  iz radioničnih specifikacija materijala. Jediničnom cijenom obuhvaćena je nabavka osnovnog i spojnog materijala, nabavka spojnih sredstava za montažu rad, alat, probna montaža, antikorozivna zaštita kao i transport do lokacije i montaža, kao i ugradnja ankera i šablona. Plaća se po kilogramu montirane konstrukcije , a prema težini iz radničke specifikacije.  U zavisnosti od antikorozivne zaštite  dati jediničnu cijenu </t>
  </si>
  <si>
    <t>neizolovano bakarno uže , 16 mm2</t>
  </si>
  <si>
    <t>D = 130 kat. br. 3891 150</t>
  </si>
  <si>
    <t>kabal P/F 16 mm2</t>
  </si>
  <si>
    <t>9.10.</t>
  </si>
  <si>
    <t>Nabavka, izrada i ugradnja nadstresnice za outdoor kabinete od plastificiranog rebrastog lima u boji po Izboru Investitora. U cijenu uračunata i podkonstrukcija za nošenje.</t>
  </si>
  <si>
    <t>Nabavka, isporuka u ugradnja HDPE cijevi Ø75 mm</t>
  </si>
  <si>
    <t>Nabavka, isporuka u ugradnja HDPE cijevi Ø110 mm</t>
  </si>
  <si>
    <t>Nabavka, isporuka u ugradnja HDPE cijevi Ø160 mm</t>
  </si>
  <si>
    <r>
      <t>provodnik tipa PP00-Y  3 x 2,5 mm</t>
    </r>
    <r>
      <rPr>
        <vertAlign val="superscript"/>
        <sz val="11"/>
        <rFont val="Tele-GroteskNor"/>
      </rPr>
      <t>2</t>
    </r>
  </si>
  <si>
    <t>Nabavka i transport SKS voda, tipa X00/0 – A 4 x 25.</t>
  </si>
  <si>
    <t>Razvlačenje samonosivog kablovskog snopa X00/0 – A 4 x 25 duž trase sa montažom, podizanjem i zavješenjem.</t>
  </si>
  <si>
    <t>Automatski prekidač tropolni  C60N/ 20A,</t>
  </si>
  <si>
    <t>Nabavka, transport i ugradnja betona MB 20 za temelje stuba, kontejnera,agregata, outdoor baznih stanica, outdoor kabineta za fiksnu telefoniju  i betonskog platoa u svemu prema projektnoj dokumentaciji i važećim tehničkim propisima i standardima. Beton se spravlja mašinski, ugrađivanje vršiti u slojevima do 40 cm, uz upotrebu per vibratora. U cijenu je uračunata i nabavka, montaža i demontaža  potrebne oplate,održavanje betona nakon ugradnje,kao i ugradnja PVC cijevi Ø 60 mm.</t>
  </si>
  <si>
    <t>Ručni iskop u širokom otkopu, za temeljne jame stuba, kontejnera,agregata, outdoor baznih stanica, outdoor kabineta za fiksnu telefoniju i betonskog platoa u zemljištu III i IV kategorije, sa zatrpavanjem zemlje u temeljnu jamu, odlaganjem viška iskopane zemlje na deponiju  i planiranjem iskopanih površina.</t>
  </si>
  <si>
    <t>Mašinski iskop u širokom otkopu, za temeljne jame stuba, kontejnera,agregata, outdoor baznih stanica, outdoor kabineta za fiksnu telefoniju i betonskog platoa u zemljištu III i IV kategorije, sa zatrpavanjem zemlje u temeljnu jamu, odlaganjem viška iskopane zemlje na deponiju  i planiranjem iskopanih površina.</t>
  </si>
  <si>
    <t>Ručni iskop u širokom otkopu, za temeljne jame stuba, kontejnera,agregata, outdoor baznih stanica, outdoor kabineta za fiksnu telefoniju i betonskog platoa u zemljištu Vi VI kategorije sa miniranjem, sa zatrpavanjem zemlje u temeljnu jamu, odlaganjem viška iskopane zemlje na deponiju  i planiranjem iskopanih površina.</t>
  </si>
  <si>
    <t>Mašinski iskop u širokom otkopu, za temeljne jame stuba, kontejnera,agregata, outdoor baznih stanica, outdoor kabineta za fiksnu telefoniju i betonskog platoa u zemljištu V i VI kategorije sa miniranjem, sa zatrpavanjem zemlje u temeljnu jamu, odlaganjem viška iskopane zemlje na deponiju  i planiranjem iskopanih površina.</t>
  </si>
  <si>
    <t>Nabavka, transport i ugradnja tampon sloja šljunka na dno temeljne jame, stuba, kontejnera,agregata, outdoor bazne stanice, outdoor kabineta za fiksnu telefoniju,  ograde, potpornog zida i betonskog platoa.</t>
  </si>
  <si>
    <t>Razbijanje asfaltnih i betonskih površina</t>
  </si>
  <si>
    <t>Podbušivanje asfaltnih i betonskih površina</t>
  </si>
  <si>
    <t>ZA POTREBE MOBILNE I FIKSNE TELEFONIJE</t>
  </si>
  <si>
    <t>Ukupno  Razne celicne konstrukcije:</t>
  </si>
  <si>
    <t>Nabavka, transport i ugradnja armature za temelje stuba, kontejnera, agregata, outdoor baznih stanica, outdoor kabineta za fiksnu telefoniju,  temelja i sokle ograde, potpornog zida  i betonskog platoa u svemu prema  projektnoj dokumentaciji i važećim tehničkim propisima i stndardima.</t>
  </si>
  <si>
    <t>Priprema terena za izvođenje građevinskih radova za izradu temelja antenskog stuba,kontejnera,agregata, outdoor baznih stanica, outdoor kabineta za fiksnu telefoniju,  betonskog platoa.</t>
  </si>
  <si>
    <t>Priprema terena za izvođenje građevinskih radova za izradu temelja antenskog stuba, kontejnera, agregata, outdoor baznih stanica, outdoor kabineta za fiksnu telefoniju betonskog platoa.</t>
  </si>
  <si>
    <t>Ručni iskop u širokom otkopu, za temeljne jame stuba, kontejnera,agregata, outdoor baznih stanica, outdoor kabineta za fiksnu telefoniju  i betonskog platoa u zemljištu III i IV kategorije, sa zatrpavanjem zemlje u temeljnu jamu, odlaganjem viška iskopane zemlje na deponiju  i planiranjem iskopanih površina.</t>
  </si>
  <si>
    <t>Ručni iskop u širokom otkopu, za temeljne jame stuba, kontejnera,agregata, outdoor baznih stanica, outdoor kabineta za fiksnu telefoniju i betonskog platoa u zemljištu V i VI kategorije sa miniranjem, sa zatrpavanjem zemlje u temeljnu jamu, odlaganjem viška iskopane zemlje na deponiju  i planiranjem iskopanih površina.</t>
  </si>
  <si>
    <t>Mašinski iskop u širokom otkopu, za temeljne jame stuba, kontejnera,agregata, outdoor baznih stanica, outdoor kabineta za fiksnu telefoniju i betonskog platoa u zemljištu Vi VI kategorije sa miniranjem, sa zatrpavanjem zemlje u temeljnu jamu, odlaganjem viška iskopane zemlje na deponiju  i planiranjem iskopanih površina.</t>
  </si>
  <si>
    <t>Nabavka, transport i ugradnja betona MB 20 za temelje stuba, kontejnera,agregata, outdoor baznih stanica, outdoor kabineta za fisknu telefoniju i betonskog platoa u svemu prema projektnoj dokumentaciji i važećim tehničkim propisima i standardima. Beton se spravlja mašinski, ugrađivanje vršiti u slojevima do 40 cm, uz upotrebu per vibratora. U cijenu je uračunata i nabavka, montaža i demontaža  potrebne oplate,kao i  održavanje betona nakon ugradnje.</t>
  </si>
  <si>
    <t>Nabavka, transport i ugradnja betona MB 30 za temelje stuba, kontejnera,agregata, outdoor baznih stanica, outdoor kabineta za fiksnu telefoniju  i betonskog platoa u svemu prema projektnoj dokumentaciji i važećim tehničkim propisima i standardima. Beton se spravlja mašinski, ugrađivanje vršiti u slojevima do 40 cm, uz upotrebu per vibratora. U cijenu je uračunata i nabavka, montaža i demontaža  potrebne oplate,održavanje betona nakon ugradnje,kao i ugradnja PVC cijevi Ø 60 mm.</t>
  </si>
  <si>
    <t>3.16.</t>
  </si>
  <si>
    <t>Nabavka, transport i ugradnja betona MB 30 za temelje stuba, kontejnera,agregata, outdoor baznih stanica, outdoor kabineta za fisknu telefoniju i betonskog platoa u svemu prema projektnoj dokumentaciji i važećim tehničkim propisima i standardima. Beton se spravlja mašinski, ugrađivanje vršiti u slojevima do 40 cm, uz upotrebu per vibratora. U cijenu je uračunata i nabavka, montaža i demontaža  potrebne oplate,kao i  održavanje betona nakon ugradnje.</t>
  </si>
  <si>
    <t>UKUPNO B1:</t>
  </si>
  <si>
    <t>UKUPNO B2:</t>
  </si>
  <si>
    <t>Ukupno Građevinski radovi:</t>
  </si>
  <si>
    <t>Ukupno Elektromontažni radovi:</t>
  </si>
  <si>
    <t>UKUPNO UKLAPANJA U VN KABLOVSKU ILI VAZDUSNU MREZU ZA POTREBE EE PRIKLJUCKA:</t>
  </si>
  <si>
    <t>UKUPNO UZEMLJENJA I GROMOBRANSKE INSTALACIJE ZA INFRASTRUKTURU:</t>
  </si>
  <si>
    <t>UKUPNO STS 10/0.4 kV  za EE prikljucenje :</t>
  </si>
  <si>
    <t>UKUPNO ostali elektro radovi:</t>
  </si>
  <si>
    <t>UKUPNO:</t>
  </si>
  <si>
    <r>
      <t>kabal tipa PP00 -A 4 x 25 mm</t>
    </r>
    <r>
      <rPr>
        <vertAlign val="superscript"/>
        <sz val="11"/>
        <rFont val="Tele-GroteskNor"/>
      </rPr>
      <t>2</t>
    </r>
  </si>
  <si>
    <t>KOL</t>
  </si>
  <si>
    <t>Cijena</t>
  </si>
  <si>
    <t xml:space="preserve">Elaborat orginalnih terenskih podataka izvedenog stanja. </t>
  </si>
  <si>
    <t>do 50tona</t>
  </si>
  <si>
    <t>od 50 do 80 tona</t>
  </si>
  <si>
    <t>90 i 100 tona</t>
  </si>
  <si>
    <t xml:space="preserve"> 350 tona</t>
  </si>
  <si>
    <t>Nabavka i izrada čelične konstrukcije držača antena i stubnih stanica na postojećem stubu na osnovu tehnickog rjesenja kojeg obezbjedjuje Ponudjac. Plaća se po kilogramu izradjene konstrukcije , a u svemu prema težini iz radioničke specifikacije.U zavisnosti od antikorozivne zaštite  dati jediničnu cijenu. U cijenu uracunati i izlazak na lokaciju i snimanje postojeceg stanja.</t>
  </si>
  <si>
    <t xml:space="preserve">Montaža držača antena na postojećem stubu sa svim potrebnim predradnjama.  </t>
  </si>
  <si>
    <t xml:space="preserve">Obračun po kg montirane konstrukcije, a u svemu prema težini iz radioničke specifikacije. </t>
  </si>
  <si>
    <t>4.5.</t>
  </si>
  <si>
    <t>4.6.</t>
  </si>
  <si>
    <t>Nabavka i izrada čelične konstrukcije držača antena i stubnih stanica na postojećem stubu na osnovu tehnickog rjesenja kojeg obezbjedjuje Ponudjac. Plaća se po kilogramu izradjene konstrukcije , a u svemu prema težini iz radioničke specifikacije. U zavisnosti od antikorozivne zaštite  dati jediničnu cijenu. U cijenu uracunati i izlazak na lokaciju i snimanje postojeceg stanja.</t>
  </si>
  <si>
    <t>Novi stubovi od L profila</t>
  </si>
  <si>
    <t>3.95 ukoliko radimo antenski sistem</t>
  </si>
  <si>
    <t>3.75 ukoliko radimo antenski sistem</t>
  </si>
  <si>
    <t>NOVE CIJENE</t>
  </si>
  <si>
    <t>STARE CIJENE</t>
  </si>
  <si>
    <t>POVECANJE</t>
  </si>
  <si>
    <t>PROVJERITI</t>
  </si>
  <si>
    <t>7,8 %</t>
  </si>
  <si>
    <t>7,2 %</t>
  </si>
  <si>
    <t>7,4 %</t>
  </si>
  <si>
    <t>6,9 %</t>
  </si>
  <si>
    <t>4,1 %</t>
  </si>
  <si>
    <t>Raščićšavanje lokacije za pristupni put uz demontažu postojeće ograde,razbijanje postojećih betonskih kanala i trotoara.</t>
  </si>
  <si>
    <t xml:space="preserve">Izmjena u skladu sa primjedbama sa sastanka </t>
  </si>
  <si>
    <t>tipska ograda tipa "Kips" ili slicno</t>
  </si>
  <si>
    <t>po narudzbi Investitora (od celicnih prifila , zicanog pletiva )</t>
  </si>
  <si>
    <t>Nabavka, transport i ugradnja ograde i kapije. Obračun vršiti po m1 izvedene ograde. U cijenu uracunat sav rad I materijal.  U zavisnosti od tipa ograde  dati jediničnu cijenu.</t>
  </si>
  <si>
    <t>18.9.</t>
  </si>
  <si>
    <t>Izrada Elaborata originalnih terenskih podataka izvedenog stanja</t>
  </si>
  <si>
    <t>jedinična cijena bez PDV</t>
  </si>
  <si>
    <t>Jedinična cijena bez PDV-a</t>
  </si>
  <si>
    <t>CT</t>
  </si>
  <si>
    <t>4.7.</t>
  </si>
  <si>
    <t xml:space="preserve">nova stavka </t>
  </si>
  <si>
    <t xml:space="preserve">Ponovna montaza demontirane celicne konstrukcije stuba. U cijenu uračunati sav potreban rad i materijal. </t>
  </si>
  <si>
    <t xml:space="preserve">c) konstrukcija toplocinkovana - uključena montaža antenskog sistema </t>
  </si>
  <si>
    <t xml:space="preserve">d) konstrukcija farbana  - uključena montaža antenskog sistema </t>
  </si>
  <si>
    <t xml:space="preserve">e) stubna konstrukcija toplocinkovana "L" profili </t>
  </si>
  <si>
    <t xml:space="preserve">f) stubna konstrukcija farbana "L" profili </t>
  </si>
  <si>
    <t>Transportni trošak dizalice, računa se na osnovu udaljenosti lokacije izvođenja radova od Regionalnog centra, trošak u oba pravca.</t>
  </si>
  <si>
    <t>traktorom</t>
  </si>
  <si>
    <t xml:space="preserve">kamionom </t>
  </si>
  <si>
    <t xml:space="preserve">ankeri k.č.10.9. i šablon  </t>
  </si>
  <si>
    <t>15.7.</t>
  </si>
  <si>
    <t>lokacija</t>
  </si>
  <si>
    <t>tura</t>
  </si>
  <si>
    <t xml:space="preserve">tura </t>
  </si>
  <si>
    <t>Nabavka, transport i  ručna ugradnja betona MB 20 za temelje stuba, kontejnera,agregata, outdoor baznih stanica, outdoor kabineta za fiksnu telefoniju  i betonskog platoa u svemu prema projektnoj dokumentaciji i važećim tehničkim propisima i standardima. Beton se spravlja ručno, ugrađivanje vršiti u slojevima do 40 cm, uz upotrebu per vibratora. U cijenu je uračunata i nabavka, montaža i demontaža  potrebne oplate,održavanje betona nakon ugradnje,kao i ugradnja PVC cijevi Ø 60 mm.</t>
  </si>
  <si>
    <t>Sječa i uklanjanje stabala sa lokacije ili trase puta. Obračun po m2..</t>
  </si>
  <si>
    <t>Odvoz posjecenih stabala i šuta na deponiju. Obračun po turi.</t>
  </si>
  <si>
    <t xml:space="preserve">Izlazak na lokaciju </t>
  </si>
  <si>
    <t>do 50 km</t>
  </si>
  <si>
    <t xml:space="preserve">preko 50 km </t>
  </si>
  <si>
    <t xml:space="preserve">lokacija </t>
  </si>
  <si>
    <t>Izrada hidroizolacije poliazbitolom preko ankernih vijaka celicne stubne konstrukcije. Hidroizolaciju podici cca 50 cm uz pripadajuce pojasnike/segmente. Površine moraju biti čiste i suve. Obračun po lokaciji.</t>
  </si>
  <si>
    <t>1.24.</t>
  </si>
  <si>
    <t>Troškovi korištenja kamiona sa rukom. Odobrava Naručilac zavisno o situaciji na samoj lokaciji izgradnje.</t>
  </si>
  <si>
    <t>Transportni trošak kamiona sa rukom, računa se na osnovu udaljenosti lokacije izvođenja radova od Regionalnog centra, trošak u oba pravca. Obračun po km.</t>
  </si>
  <si>
    <t>Iznošenje materijala na lokaciju specijalnim vozilom. Obračun po m3.</t>
  </si>
  <si>
    <t>1.25.</t>
  </si>
  <si>
    <t>1.26.</t>
  </si>
  <si>
    <t>1.27.</t>
  </si>
  <si>
    <t>1.28.</t>
  </si>
  <si>
    <t>ankeri RA 400/500 i šablon</t>
  </si>
  <si>
    <t>Nabavka i izrada čelične stubne konstrukcije  na osnovu tehnickog rjesenja kojeg obezbjedjuje Ponudjac. Plaća se po kilogramu izradjene konstrukcije , a u svemu prema težini iz radioničke specifikacije.U zavisnosti od antikorozivne zaštite  dati jediničnu cijenu. U cijenu uracunati i izlazak na lokaciju i snimanje postojeceg stanja.</t>
  </si>
  <si>
    <t>4.8.</t>
  </si>
  <si>
    <t>7.7.</t>
  </si>
  <si>
    <t>7.8.</t>
  </si>
  <si>
    <t>Obračun po komadu, a cijena obuhvata nabavku, transport materijala i ugradnju.</t>
  </si>
  <si>
    <t>4.9.</t>
  </si>
  <si>
    <t>4.10.</t>
  </si>
  <si>
    <t>4.11.</t>
  </si>
  <si>
    <t>Zamjena svih zavrtnjeva M24 za vezu članaka novim toplo cinkovanim zavrtnjevima M24 k.č.10.9 (komplet). Zamjenu vršiti sistemom "jedan po jedan"</t>
  </si>
  <si>
    <t>4.12.</t>
  </si>
  <si>
    <t>Zamjena svih zavrtnjeva M27 za vezu članaka novim toplo cinkovanim zavrtnjevima M27 k.č.10.9 (komplet). Zamjenu vršiti sistemom "jedan po jedan"</t>
  </si>
  <si>
    <t>Obračun po lokaciji</t>
  </si>
  <si>
    <t>Čišćenje ankernih vijaka M 27/M 33, zamijena matica (3x3x2=18kom),postavljanje zaštitnih kapa na ankernim vijcima.</t>
  </si>
  <si>
    <t>4.13.</t>
  </si>
  <si>
    <t>4.14.</t>
  </si>
  <si>
    <t>4.15.</t>
  </si>
  <si>
    <t>4.16.</t>
  </si>
  <si>
    <t>4.17.</t>
  </si>
  <si>
    <t>Obračun po kom</t>
  </si>
  <si>
    <t>Čišćenje ankernih vijaka M 27 sa zamjenom komplet matica..</t>
  </si>
  <si>
    <t>Čišćenje ankernih vijaka M 33 sa zamjenom komplet matica.</t>
  </si>
  <si>
    <t>Postavljanjem zaštitnih kapa na ankernim vijcima.</t>
  </si>
  <si>
    <t>4.19.</t>
  </si>
  <si>
    <t>4.18.</t>
  </si>
  <si>
    <t>∑</t>
  </si>
  <si>
    <t>Ukupno cijena EUR, bez PDV-a</t>
  </si>
  <si>
    <t>Isporuka, transport i podizanje drvenog imregniranog nosećeg stuba. Dužina stuba je 9m, pozicijom predvidjeti i iskop temeljne jame</t>
  </si>
  <si>
    <t>Isporuka, transport i podizanje armiranobetonskog stuba tip "U9", EBB 9/1000 pozicijom predvidjeti iskop temeljne jame i izradu betonskog temelja</t>
  </si>
  <si>
    <t>Isporuka, transport i podizanje armiranobetonskog stuba tip "U9", EBB 9/630 pozicijom predvidjeti iskop temeljne jame i izradu betonskog temelja</t>
  </si>
  <si>
    <t>Količina</t>
  </si>
  <si>
    <t xml:space="preserve">REKAPITULACIJA </t>
  </si>
  <si>
    <t xml:space="preserve">URBANE LOKACIJE </t>
  </si>
  <si>
    <t xml:space="preserve">ELEKTRO RADOVI </t>
  </si>
  <si>
    <t xml:space="preserve">SVE UKUPNO : </t>
  </si>
  <si>
    <t xml:space="preserve">Nabavka, transport i ugradnja novih toplocinkovanih zavrtnjeva M12 za vezu štapova ispune i pojasnih štapova, sa prethodnom demontažom postojećih zavrtnjeva, sistemom jedan po jedan.Zavrtnjevi su kvaliteta k.č 10.9 sa valjanim navojima.Navrtke i podloške treba da odgovaraju kvalitetu zavrtnjeva.Podloške se postavljaju ispod glave i ispod navrtke (dvije, odgovarajuće debljine). Zavrtnjevi, navrtke i podloške treba da su toplo cinkovane. </t>
  </si>
  <si>
    <t xml:space="preserve">Nabavka, transport i ugradnja novih topl ocinkovanih zavrtnjeva M20 za vezu štapova ispune i pojasnih štapova, sa prethodnom demontažom postojećih zavrtnjeva, sistemom jedan po jedan.Zavrtnjevi su kvaliteta 8.8 sa valjanim navojima.Navrtke i podloške treba da odgovaraju kvalitetu zavrtnjeva.Podloške se postavljaju ispod glave i ispod navrtke (dvije, odgovarajuće debljine). Zavrtnjevi, navrtke i podloške treba da su toplo cinkovane. </t>
  </si>
  <si>
    <t xml:space="preserve">Nabavka, transport i ugradnja novih toplo cinkovanih zavrtnjeva M16 za vezu štapova ispune i pojasnih štapova, sa prethodnom demontažom postojećih zavrtnjeva, sistemom jedan po jedan.Zavrtnjevi su kvaliteta k.č 10.9 sa valjanim navojima.Navrtke i podloške treba da odgovaraju kvalitetu zavrtnjeva.Podloške se postavljaju ispod glave i ispod navrtke (dvije, odgovarajuće debljine). Zavrtnjevi, navrtke i podloške treba da su toplo cinkovane. </t>
  </si>
  <si>
    <t xml:space="preserve">Nabavka, transport i ugradnja novih toplo cinkovanih zavrtnjeva M16 za vezu štapova ispune i pojasnih štapova, sa prethodnom demontažom postojećih zavrtnjeva, sistemom jedan po jedan.Zavrtnjevi su kvaliteta 8.8 sa valjanim navojima.Navrtke i podloške treba da odgovaraju kvalitetu zavrtnjeva.Podloške se postavljaju ispod glave i ispod navrtke (dvije, odgovarajuće debljine). Zavrtnjevi, navrtke i podloške treba da su toplo cinkovane. </t>
  </si>
  <si>
    <t xml:space="preserve">Nabavka, transport i ugradnja novih toplo cinkovanih zavrtnjeva M12 za vezu štapova ispune i pojasnih štapova, sa prethodnom demontažom postojećih zavrtnjeva, sistemom jedan po jedan.Zavrtnjevi su kvaliteta 8.8 sa valjanim navojima.Navrtke i podloške treba da odgovaraju kvalitetu zavrtnjeva.Podloške se postavljaju ispod glave i ispod navrtke (dvije, odgovarajuće debljine). Zavrtnjevi, navrtke i podloške treba da su toplo cinkovane. </t>
  </si>
  <si>
    <t xml:space="preserve">Nabavka, transport i ugradnja novih toplo cinkovanih zavrtnjeva M20 za vezu štapova ispune i pojasnih štapova, sa prethodnom demontažom postojećih zavrtnjeva, sistemom jedan po jedan.Zavrtnjevi su kvaliteta k.č 10.9 sa valjanim navojima.Navrtke i podloške treba da odgovaraju kvalitetu zavrtnjeva.Podloške se postavljaju ispod glave i ispod navrtke (dvije, odgovarajuće debljine). Zavrtnjevi, navrtke i podloške treba da su toplo cinkovane. </t>
  </si>
  <si>
    <t xml:space="preserve">Nabavka, transport i ugradnja novih  toplo cinkovanih zavrtnjeva M12 za vezu štapova ispune i pojasnih štapova, sa prethodnom demontažom postojećih zavrtnjeva, sistemom jedan po jedan.Zavrtnjevi su kvaliteta 8.8 sa valjanim navojima.Navrtke i podloške treba da odgovaraju kvalitetu zavrtnjeva.Podloške se postavljaju ispod glave i ispod navrtke (dvije, odgovarajuće debljine). Zavrtnjevi, navrtke i podloške treba da su toplo cinkovane. </t>
  </si>
  <si>
    <t xml:space="preserve">Nabavka, transport i ugradnja novih  toplo cinkovanih zavrtnjeva M12 za vezu štapova ispune i pojasnih štapova, sa prethodnom demontažom postojećih zavrtnjeva, sistemom jedan po jedan.Zavrtnjevi su kvaliteta k.č 10.9 sa valjanim navojima.Navrtke i podloške treba da odgovaraju kvalitetu zavrtnjeva.Podloške se postavljaju ispod glave i ispod navrtke (dvije, odgovarajuće debljine). Zavrtnjevi, navrtke i podloške treba da su toplo cinkovane. </t>
  </si>
  <si>
    <t xml:space="preserve">Nabavka, transport i ugradnja novih  toplo cinkovanih zavrtnjeva M16 za vezu štapova ispune i pojasnih štapova, sa prethodnom demontažom postojećih zavrtnjeva, sistemom jedan po jedan.Zavrtnjevi su kvaliteta 8.8 sa valjanim navojima.Navrtke i podloške treba da odgovaraju kvalitetu zavrtnjeva.Podloške se postavljaju ispod glave i ispod navrtke (dvije, odgovarajuće debljine). Zavrtnjevi, navrtke i podloške treba da su toplo cinkovane. </t>
  </si>
  <si>
    <t xml:space="preserve">Nabavka, transport i ugradnja novih  toplo cinkovanih zavrtnjeva M16 za vezu štapova ispune i pojasnih štapova, sa prethodnom demontažom postojećih zavrtnjeva, sistemom jedan po jedan.Zavrtnjevi su kvaliteta k.č 10.9 sa valjanim navojima.Navrtke i podloške treba da odgovaraju kvalitetu zavrtnjeva.Podloške se postavljaju ispod glave i ispod navrtke (dvije, odgovarajuće debljine). Zavrtnjevi, navrtke i podloške treba da su toplo cinkovane. </t>
  </si>
  <si>
    <t xml:space="preserve">Nabavka, transport i ugradnja novih  toplo cinkovanih zavrtnjeva M20 za vezu štapova ispune i pojasnih štapova, sa prethodnom demontažom postojećih zavrtnjeva, sistemom jedan po jedan.Zavrtnjevi su kvaliteta k.č 10.9 sa valjanim navojima.Navrtke i podloške treba da odgovaraju kvalitetu zavrtnjeva.Podloške se postavljaju ispod glave i ispod navrtke (dvije, odgovarajuće debljine). Zavrtnjevi, navrtke i podloške treba da su toplo cinkovane. </t>
  </si>
  <si>
    <t xml:space="preserve">Nabavka, transport i ugradnja novih  toplo cinkovanih zavrtnjeva M20 za vezu štapova ispune i pojasnih štapova, sa prethodnom demontažom postojećih zavrtnjeva, sistemom jedan po jedan.Zavrtnjevi su kvaliteta 8.8 sa valjanim navojima.Navrtke i podloške treba da odgovaraju kvalitetu zavrtnjeva.Podloške se postavljaju ispod glave i ispod navrtke (dvije, odgovarajuće debljine). Zavrtnjevi, navrtke i podloške treba da su toplo cinkovane. </t>
  </si>
  <si>
    <t>Razbijanje postojeće stubne temeljne  konstrukcije, ukljucujuci I rezanje  armature  sa odvozom šuta na deponiju. Obračun po m3.</t>
  </si>
  <si>
    <t>Razbijanje postojeće stubne temeljne  konstrukcije sa rezanjem armature i odvozom šuta na deponiju. Obračun po m3.</t>
  </si>
  <si>
    <r>
      <t>Izravnanje podne ploče cementnim mlijekom sa 20</t>
    </r>
    <r>
      <rPr>
        <sz val="11"/>
        <rFont val="Arial"/>
        <family val="2"/>
      </rPr>
      <t>%</t>
    </r>
    <r>
      <rPr>
        <sz val="11"/>
        <rFont val="Tele-GroteskEERegular"/>
      </rPr>
      <t xml:space="preserve"> keramičkog ljepka.</t>
    </r>
  </si>
  <si>
    <r>
      <t>Obračun vršiti po m</t>
    </r>
    <r>
      <rPr>
        <vertAlign val="superscript"/>
        <sz val="11"/>
        <rFont val="Tele-GroteskEERegular"/>
      </rPr>
      <t>1</t>
    </r>
    <r>
      <rPr>
        <sz val="11"/>
        <rFont val="Tele-GroteskEERegular"/>
      </rPr>
      <t xml:space="preserve"> ugrađene cijevi</t>
    </r>
  </si>
  <si>
    <t>Čišćenje i antikorozivna zaštita  dijela postojeće čelične konstrukcije. Obračun po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</si>
</sst>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409]General"/>
    <numFmt numFmtId="165" formatCode="#,##0.00&quot;    &quot;;&quot;-&quot;#,##0.00&quot;    &quot;;&quot; -&quot;#&quot;    &quot;;@&quot; &quot;"/>
  </numFmts>
  <fonts count="74">
    <font>
      <sz val="10"/>
      <name val="Arial"/>
      <charset val="238"/>
    </font>
    <font>
      <sz val="10"/>
      <name val="Arial"/>
      <family val="2"/>
    </font>
    <font>
      <sz val="12"/>
      <name val="Times New Roman"/>
      <family val="1"/>
    </font>
    <font>
      <sz val="10"/>
      <name val="Times New Roman"/>
      <family val="1"/>
    </font>
    <font>
      <sz val="10"/>
      <color indexed="8"/>
      <name val="Times New Roman"/>
      <family val="1"/>
    </font>
    <font>
      <sz val="12"/>
      <color indexed="8"/>
      <name val="Times New Roman"/>
      <family val="1"/>
    </font>
    <font>
      <sz val="11"/>
      <name val="Times New Roman YU"/>
      <family val="1"/>
    </font>
    <font>
      <sz val="11"/>
      <name val="Tele-GroteskEERegular"/>
    </font>
    <font>
      <b/>
      <sz val="14"/>
      <name val="Tele-GroteskEEBlack"/>
    </font>
    <font>
      <sz val="12"/>
      <name val="Tele-GroteskEERegular"/>
    </font>
    <font>
      <sz val="14"/>
      <name val="Tele-GroteskEEBlack"/>
    </font>
    <font>
      <b/>
      <sz val="16"/>
      <name val="Tele-GroteskEEBlack"/>
    </font>
    <font>
      <b/>
      <sz val="15"/>
      <name val="Tele-GroteskEEBlack"/>
    </font>
    <font>
      <b/>
      <i/>
      <sz val="14"/>
      <name val="Tele-GroteskEEBlack"/>
    </font>
    <font>
      <b/>
      <sz val="12"/>
      <name val="Tele-GroteskEEBlack"/>
    </font>
    <font>
      <sz val="10"/>
      <name val="Tele-GroteskEEBlack"/>
    </font>
    <font>
      <vertAlign val="superscript"/>
      <sz val="11"/>
      <name val="Tele-GroteskEERegular"/>
    </font>
    <font>
      <sz val="11"/>
      <name val="Arial"/>
      <family val="2"/>
    </font>
    <font>
      <sz val="11"/>
      <name val="Times New Roman"/>
      <family val="1"/>
    </font>
    <font>
      <b/>
      <sz val="11"/>
      <name val="Tele-GroteskEEBlack"/>
    </font>
    <font>
      <sz val="10"/>
      <name val="Arial"/>
      <family val="2"/>
    </font>
    <font>
      <sz val="11"/>
      <name val="Tele-GroteskEEBlack"/>
    </font>
    <font>
      <b/>
      <sz val="10"/>
      <name val="Tele-GroteskEEBlack"/>
    </font>
    <font>
      <sz val="9"/>
      <name val="Tele-GroteskEERegular"/>
    </font>
    <font>
      <sz val="10"/>
      <name val="Tele-GroteskEERegular"/>
    </font>
    <font>
      <sz val="10"/>
      <color theme="1"/>
      <name val="Arial1"/>
    </font>
    <font>
      <b/>
      <sz val="11"/>
      <name val="Tele-GroteskEERegular"/>
    </font>
    <font>
      <sz val="10"/>
      <name val="Tele-GroteskNor"/>
    </font>
    <font>
      <sz val="14"/>
      <name val="Tele-GroteskNor"/>
    </font>
    <font>
      <b/>
      <sz val="14"/>
      <name val="Tele-GroteskNor"/>
    </font>
    <font>
      <sz val="11"/>
      <name val="Tele-GroteskNor"/>
    </font>
    <font>
      <b/>
      <sz val="12"/>
      <name val="Tele-GroteskNor"/>
    </font>
    <font>
      <b/>
      <sz val="11"/>
      <name val="Tele-GroteskNor"/>
    </font>
    <font>
      <sz val="10"/>
      <color indexed="8"/>
      <name val="Tele-GroteskNor"/>
    </font>
    <font>
      <sz val="12"/>
      <name val="Tele-GroteskNor"/>
    </font>
    <font>
      <sz val="11"/>
      <color indexed="8"/>
      <name val="Tele-GroteskNor"/>
    </font>
    <font>
      <b/>
      <sz val="9"/>
      <name val="Tele-GroteskNor"/>
    </font>
    <font>
      <sz val="9"/>
      <name val="Tele-GroteskNor"/>
    </font>
    <font>
      <b/>
      <sz val="12"/>
      <color indexed="8"/>
      <name val="Tele-GroteskNor"/>
    </font>
    <font>
      <vertAlign val="superscript"/>
      <sz val="11"/>
      <name val="Tele-GroteskNor"/>
    </font>
    <font>
      <b/>
      <sz val="10"/>
      <color theme="1"/>
      <name val="Tele-GroteskNor"/>
    </font>
    <font>
      <sz val="10"/>
      <color theme="1"/>
      <name val="Tele-GroteskNor"/>
    </font>
    <font>
      <sz val="11"/>
      <color rgb="FF000000"/>
      <name val="Tele-GroteskNor"/>
    </font>
    <font>
      <sz val="11"/>
      <color theme="1"/>
      <name val="Calibri"/>
      <family val="2"/>
      <charset val="238"/>
      <scheme val="minor"/>
    </font>
    <font>
      <sz val="10"/>
      <color rgb="FF000000"/>
      <name val="Tele-GroteskNor"/>
    </font>
    <font>
      <sz val="12"/>
      <color rgb="FF000000"/>
      <name val="Tele-GroteskNor"/>
    </font>
    <font>
      <vertAlign val="superscript"/>
      <sz val="11"/>
      <color indexed="8"/>
      <name val="Tele-GroteskNor"/>
    </font>
    <font>
      <b/>
      <sz val="11"/>
      <name val="Tele-GroteskEENor"/>
      <family val="5"/>
    </font>
    <font>
      <sz val="11"/>
      <name val="Tele-GroteskEENor"/>
      <family val="5"/>
    </font>
    <font>
      <sz val="10"/>
      <color rgb="FF000000"/>
      <name val="Arial2"/>
    </font>
    <font>
      <sz val="11"/>
      <color theme="1"/>
      <name val="Arial"/>
      <family val="2"/>
    </font>
    <font>
      <sz val="10"/>
      <name val="Arial"/>
      <family val="2"/>
      <charset val="238"/>
    </font>
    <font>
      <sz val="11"/>
      <color rgb="FFFF0000"/>
      <name val="Calibri"/>
      <family val="2"/>
      <charset val="238"/>
    </font>
    <font>
      <sz val="10"/>
      <color rgb="FFFF0000"/>
      <name val="Tele-GroteskNor"/>
    </font>
    <font>
      <sz val="11"/>
      <color rgb="FFFF0000"/>
      <name val="Tele-GroteskNor"/>
    </font>
    <font>
      <b/>
      <sz val="10"/>
      <name val="Arial"/>
      <family val="2"/>
      <charset val="238"/>
    </font>
    <font>
      <sz val="11"/>
      <name val="Calibri"/>
      <family val="2"/>
      <scheme val="minor"/>
    </font>
    <font>
      <sz val="11"/>
      <name val="Calibri"/>
      <family val="2"/>
    </font>
    <font>
      <sz val="11"/>
      <name val="Calibri"/>
      <family val="2"/>
      <charset val="238"/>
      <scheme val="minor"/>
    </font>
    <font>
      <b/>
      <sz val="16"/>
      <name val="Tele-GroteskEEBlack"/>
    </font>
    <font>
      <b/>
      <sz val="10"/>
      <name val="Tele-GroteskEERegular"/>
    </font>
    <font>
      <b/>
      <sz val="12"/>
      <name val="Tele-GroteskEERegular"/>
    </font>
    <font>
      <b/>
      <sz val="11"/>
      <name val="Tele-GroteskEENor"/>
      <charset val="238"/>
    </font>
    <font>
      <b/>
      <sz val="12"/>
      <name val="Arial"/>
      <family val="2"/>
      <charset val="238"/>
    </font>
    <font>
      <b/>
      <sz val="10"/>
      <name val="Arial"/>
      <family val="2"/>
    </font>
    <font>
      <b/>
      <sz val="10"/>
      <name val="Times New Roman"/>
      <family val="1"/>
      <charset val="238"/>
    </font>
    <font>
      <b/>
      <sz val="10"/>
      <name val="Times New Roman"/>
      <family val="1"/>
    </font>
    <font>
      <sz val="10"/>
      <name val="Times New Roman"/>
      <family val="1"/>
      <charset val="238"/>
    </font>
    <font>
      <b/>
      <sz val="11"/>
      <name val="Arial"/>
      <family val="2"/>
      <charset val="238"/>
    </font>
    <font>
      <b/>
      <sz val="10"/>
      <color indexed="8"/>
      <name val="Times New Roman"/>
      <family val="1"/>
    </font>
    <font>
      <sz val="10"/>
      <name val="Arial"/>
      <family val="2"/>
    </font>
    <font>
      <sz val="10"/>
      <color rgb="FFFF0000"/>
      <name val="Arial"/>
      <family val="2"/>
    </font>
    <font>
      <sz val="10"/>
      <name val="Arial"/>
      <family val="2"/>
    </font>
    <font>
      <sz val="9"/>
      <name val="Arial"/>
      <family val="2"/>
    </font>
  </fonts>
  <fills count="8">
    <fill>
      <patternFill patternType="none"/>
    </fill>
    <fill>
      <patternFill patternType="gray125"/>
    </fill>
    <fill>
      <patternFill patternType="solid">
        <fgColor indexed="53"/>
        <bgColor indexed="64"/>
      </patternFill>
    </fill>
    <fill>
      <patternFill patternType="solid">
        <fgColor indexed="15"/>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8"/>
      </left>
      <right/>
      <top style="thin">
        <color indexed="8"/>
      </top>
      <bottom style="thin">
        <color indexed="8"/>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s>
  <cellStyleXfs count="13">
    <xf numFmtId="0" fontId="0" fillId="0" borderId="0"/>
    <xf numFmtId="164" fontId="25" fillId="0" borderId="0"/>
    <xf numFmtId="0" fontId="6" fillId="0" borderId="0" applyNumberFormat="0" applyFill="0" applyBorder="0" applyAlignment="0" applyProtection="0"/>
    <xf numFmtId="0" fontId="1" fillId="0" borderId="0"/>
    <xf numFmtId="0" fontId="43" fillId="0" borderId="0"/>
    <xf numFmtId="165" fontId="49" fillId="0" borderId="0" applyBorder="0" applyProtection="0"/>
    <xf numFmtId="0" fontId="50" fillId="0" borderId="0"/>
    <xf numFmtId="0" fontId="51" fillId="0" borderId="0"/>
    <xf numFmtId="0" fontId="51" fillId="0" borderId="0"/>
    <xf numFmtId="0" fontId="1" fillId="0" borderId="0"/>
    <xf numFmtId="9" fontId="70" fillId="0" borderId="0" applyFont="0" applyFill="0" applyBorder="0" applyAlignment="0" applyProtection="0"/>
    <xf numFmtId="9" fontId="1" fillId="0" borderId="0" applyFont="0" applyFill="0" applyBorder="0" applyAlignment="0" applyProtection="0"/>
    <xf numFmtId="43" fontId="72" fillId="0" borderId="0" applyFont="0" applyFill="0" applyBorder="0" applyAlignment="0" applyProtection="0"/>
  </cellStyleXfs>
  <cellXfs count="368">
    <xf numFmtId="0" fontId="0" fillId="0" borderId="0" xfId="0"/>
    <xf numFmtId="0" fontId="4" fillId="0" borderId="0" xfId="0" applyFont="1" applyFill="1"/>
    <xf numFmtId="0" fontId="4" fillId="0" borderId="0" xfId="0" applyFont="1" applyFill="1" applyAlignment="1">
      <alignment vertical="top" wrapText="1"/>
    </xf>
    <xf numFmtId="0" fontId="5" fillId="0" borderId="0" xfId="0" applyFont="1" applyFill="1"/>
    <xf numFmtId="0" fontId="7" fillId="0" borderId="1" xfId="0" applyFont="1" applyBorder="1" applyAlignment="1">
      <alignment horizontal="justify"/>
    </xf>
    <xf numFmtId="0" fontId="7" fillId="0" borderId="1" xfId="0" applyFont="1" applyBorder="1"/>
    <xf numFmtId="0" fontId="11" fillId="0" borderId="1" xfId="0" applyFont="1" applyFill="1" applyBorder="1" applyAlignment="1">
      <alignment horizontal="left"/>
    </xf>
    <xf numFmtId="0" fontId="8" fillId="0" borderId="1" xfId="0" applyFont="1" applyFill="1" applyBorder="1" applyAlignment="1">
      <alignment horizontal="center"/>
    </xf>
    <xf numFmtId="0" fontId="8" fillId="0" borderId="1" xfId="0" applyFont="1" applyFill="1" applyBorder="1" applyAlignment="1">
      <alignment horizontal="left"/>
    </xf>
    <xf numFmtId="0" fontId="15" fillId="0" borderId="1" xfId="0" applyFont="1" applyFill="1" applyBorder="1" applyAlignment="1">
      <alignment horizontal="center"/>
    </xf>
    <xf numFmtId="0" fontId="7" fillId="0" borderId="1" xfId="0" applyFont="1" applyBorder="1" applyAlignment="1">
      <alignment horizontal="justify" vertical="top"/>
    </xf>
    <xf numFmtId="0" fontId="2" fillId="0" borderId="1" xfId="0" applyFont="1" applyFill="1" applyBorder="1" applyAlignment="1">
      <alignment horizontal="center"/>
    </xf>
    <xf numFmtId="0" fontId="7" fillId="0" borderId="1" xfId="2" applyFont="1" applyBorder="1" applyAlignment="1">
      <alignment horizontal="center"/>
    </xf>
    <xf numFmtId="0" fontId="7" fillId="0" borderId="1" xfId="0" applyFont="1" applyFill="1" applyBorder="1" applyAlignment="1">
      <alignment horizontal="center"/>
    </xf>
    <xf numFmtId="0" fontId="3" fillId="0" borderId="1" xfId="0" applyFont="1" applyFill="1" applyBorder="1"/>
    <xf numFmtId="0" fontId="3" fillId="0" borderId="1" xfId="0" applyFont="1" applyFill="1" applyBorder="1" applyAlignment="1">
      <alignment vertical="top" wrapText="1"/>
    </xf>
    <xf numFmtId="0" fontId="10" fillId="0" borderId="1" xfId="0" applyFont="1" applyFill="1" applyBorder="1" applyAlignment="1">
      <alignment horizontal="center"/>
    </xf>
    <xf numFmtId="0" fontId="8" fillId="0" borderId="1" xfId="0" applyFont="1" applyFill="1" applyBorder="1" applyAlignment="1">
      <alignment vertical="top" wrapText="1"/>
    </xf>
    <xf numFmtId="0" fontId="7" fillId="0" borderId="1" xfId="2" applyFont="1" applyBorder="1" applyAlignment="1">
      <alignment horizontal="left"/>
    </xf>
    <xf numFmtId="0" fontId="7" fillId="0" borderId="1" xfId="0" applyNumberFormat="1" applyFont="1" applyBorder="1" applyAlignment="1">
      <alignment horizontal="justify" vertical="top"/>
    </xf>
    <xf numFmtId="0" fontId="7" fillId="0" borderId="1" xfId="0" applyFont="1" applyFill="1" applyBorder="1" applyAlignment="1">
      <alignment vertical="top" wrapText="1"/>
    </xf>
    <xf numFmtId="0" fontId="7" fillId="0" borderId="1" xfId="0" applyFont="1" applyBorder="1" applyAlignment="1">
      <alignment horizontal="justify" vertical="top" wrapText="1"/>
    </xf>
    <xf numFmtId="0" fontId="2" fillId="0" borderId="1" xfId="0" applyFont="1" applyFill="1" applyBorder="1"/>
    <xf numFmtId="0" fontId="18" fillId="0" borderId="1" xfId="0" applyFont="1" applyFill="1" applyBorder="1" applyAlignment="1">
      <alignment horizontal="center"/>
    </xf>
    <xf numFmtId="0" fontId="7" fillId="0" borderId="1" xfId="0" applyFont="1" applyFill="1" applyBorder="1" applyAlignment="1">
      <alignment horizontal="justify" vertical="top"/>
    </xf>
    <xf numFmtId="0" fontId="7" fillId="0" borderId="1" xfId="0" applyFont="1" applyFill="1" applyBorder="1"/>
    <xf numFmtId="0" fontId="7" fillId="0" borderId="1" xfId="0" applyFont="1" applyFill="1" applyBorder="1" applyAlignment="1">
      <alignment horizontal="justify"/>
    </xf>
    <xf numFmtId="0" fontId="3" fillId="0" borderId="0" xfId="0" applyFont="1" applyFill="1"/>
    <xf numFmtId="0" fontId="21" fillId="0" borderId="1" xfId="0" applyFont="1" applyFill="1" applyBorder="1" applyAlignment="1">
      <alignment horizontal="center"/>
    </xf>
    <xf numFmtId="0" fontId="3" fillId="0" borderId="0" xfId="0" applyFont="1" applyFill="1" applyAlignment="1">
      <alignment horizontal="center"/>
    </xf>
    <xf numFmtId="0" fontId="20" fillId="0" borderId="0" xfId="0" applyFont="1"/>
    <xf numFmtId="0" fontId="18" fillId="0" borderId="1" xfId="0" applyFont="1" applyFill="1" applyBorder="1"/>
    <xf numFmtId="0" fontId="2" fillId="0" borderId="0" xfId="0" applyFont="1" applyFill="1" applyAlignment="1">
      <alignment horizontal="center"/>
    </xf>
    <xf numFmtId="49" fontId="7" fillId="0" borderId="1" xfId="2" applyNumberFormat="1" applyFont="1" applyBorder="1" applyAlignment="1">
      <alignment horizontal="right" vertical="top"/>
    </xf>
    <xf numFmtId="0" fontId="26" fillId="0" borderId="1" xfId="0" applyFont="1" applyBorder="1"/>
    <xf numFmtId="0" fontId="47" fillId="0" borderId="1" xfId="0" applyFont="1" applyFill="1" applyBorder="1" applyAlignment="1">
      <alignment horizontal="center"/>
    </xf>
    <xf numFmtId="0" fontId="48" fillId="0" borderId="1" xfId="0" applyFont="1" applyFill="1" applyBorder="1" applyAlignment="1">
      <alignment horizontal="center"/>
    </xf>
    <xf numFmtId="0" fontId="48" fillId="0" borderId="1" xfId="2" applyFont="1" applyBorder="1" applyAlignment="1">
      <alignment horizontal="center"/>
    </xf>
    <xf numFmtId="0" fontId="48" fillId="0" borderId="1" xfId="0" applyFont="1" applyFill="1" applyBorder="1"/>
    <xf numFmtId="0" fontId="48" fillId="0" borderId="1" xfId="2" applyFont="1" applyBorder="1" applyAlignment="1">
      <alignment horizontal="left"/>
    </xf>
    <xf numFmtId="0" fontId="48" fillId="0" borderId="1" xfId="0" applyFont="1" applyBorder="1"/>
    <xf numFmtId="0" fontId="48" fillId="0" borderId="0" xfId="0" applyFont="1"/>
    <xf numFmtId="0" fontId="27" fillId="0" borderId="0" xfId="0" applyFont="1" applyProtection="1">
      <protection locked="0"/>
    </xf>
    <xf numFmtId="0" fontId="27" fillId="0" borderId="0" xfId="0" applyFont="1" applyAlignment="1" applyProtection="1">
      <alignment horizontal="center"/>
      <protection locked="0"/>
    </xf>
    <xf numFmtId="0" fontId="0" fillId="0" borderId="0" xfId="0" applyProtection="1"/>
    <xf numFmtId="0" fontId="53" fillId="0" borderId="0" xfId="0" applyFont="1" applyAlignment="1" applyProtection="1">
      <alignment horizontal="center"/>
      <protection locked="0"/>
    </xf>
    <xf numFmtId="0" fontId="13" fillId="0" borderId="1" xfId="0" applyFont="1" applyFill="1" applyBorder="1" applyAlignment="1"/>
    <xf numFmtId="0" fontId="0" fillId="0" borderId="1" xfId="0" applyBorder="1"/>
    <xf numFmtId="0" fontId="8" fillId="0" borderId="1" xfId="0" applyFont="1" applyFill="1" applyBorder="1" applyAlignment="1"/>
    <xf numFmtId="0" fontId="7" fillId="0" borderId="1" xfId="7" applyFont="1" applyBorder="1" applyAlignment="1">
      <alignment horizontal="justify" vertical="top"/>
    </xf>
    <xf numFmtId="0" fontId="7" fillId="0" borderId="1" xfId="8" applyFont="1" applyFill="1" applyBorder="1" applyAlignment="1">
      <alignment horizontal="left" vertical="center" wrapText="1"/>
    </xf>
    <xf numFmtId="0" fontId="56" fillId="0" borderId="1" xfId="0" applyFont="1" applyBorder="1" applyAlignment="1">
      <alignment horizontal="center" vertical="top"/>
    </xf>
    <xf numFmtId="0" fontId="57" fillId="0" borderId="1" xfId="0" applyFont="1" applyFill="1" applyBorder="1" applyAlignment="1">
      <alignment horizontal="right" vertical="top" wrapText="1"/>
    </xf>
    <xf numFmtId="0" fontId="57" fillId="0" borderId="1" xfId="0" applyFont="1" applyBorder="1" applyAlignment="1">
      <alignment horizontal="center" vertical="center"/>
    </xf>
    <xf numFmtId="0" fontId="58" fillId="0" borderId="1" xfId="0" applyFont="1" applyBorder="1" applyAlignment="1">
      <alignment vertical="top" wrapText="1"/>
    </xf>
    <xf numFmtId="0" fontId="58" fillId="0" borderId="1" xfId="0" applyFont="1" applyBorder="1"/>
    <xf numFmtId="0" fontId="7" fillId="0" borderId="1" xfId="8" applyFont="1" applyFill="1" applyBorder="1" applyAlignment="1">
      <alignment horizontal="left" vertical="top" wrapText="1"/>
    </xf>
    <xf numFmtId="0" fontId="0" fillId="0" borderId="0" xfId="0" applyFill="1" applyProtection="1"/>
    <xf numFmtId="2" fontId="48" fillId="0" borderId="1" xfId="0" applyNumberFormat="1" applyFont="1" applyBorder="1"/>
    <xf numFmtId="2" fontId="62" fillId="0" borderId="1" xfId="0" applyNumberFormat="1" applyFont="1" applyBorder="1"/>
    <xf numFmtId="2" fontId="63" fillId="0" borderId="1" xfId="0" applyNumberFormat="1" applyFont="1" applyBorder="1"/>
    <xf numFmtId="0" fontId="1" fillId="0" borderId="0" xfId="0" applyFont="1"/>
    <xf numFmtId="4" fontId="65" fillId="0" borderId="1" xfId="0" applyNumberFormat="1" applyFont="1" applyFill="1" applyBorder="1"/>
    <xf numFmtId="2" fontId="65" fillId="0" borderId="1" xfId="0" applyNumberFormat="1" applyFont="1" applyFill="1" applyBorder="1"/>
    <xf numFmtId="4" fontId="3" fillId="0" borderId="1" xfId="0" applyNumberFormat="1" applyFont="1" applyFill="1" applyBorder="1"/>
    <xf numFmtId="2" fontId="3" fillId="0" borderId="1" xfId="0" applyNumberFormat="1" applyFont="1" applyFill="1" applyBorder="1"/>
    <xf numFmtId="2" fontId="66" fillId="0" borderId="1" xfId="0" applyNumberFormat="1" applyFont="1" applyFill="1" applyBorder="1"/>
    <xf numFmtId="49" fontId="7" fillId="0" borderId="1" xfId="2" applyNumberFormat="1" applyFont="1" applyFill="1" applyBorder="1" applyAlignment="1">
      <alignment horizontal="right" vertical="top"/>
    </xf>
    <xf numFmtId="0" fontId="48" fillId="0" borderId="1" xfId="2" applyFont="1" applyFill="1" applyBorder="1" applyAlignment="1">
      <alignment horizontal="center"/>
    </xf>
    <xf numFmtId="2" fontId="67" fillId="0" borderId="1" xfId="0" applyNumberFormat="1" applyFont="1" applyFill="1" applyBorder="1"/>
    <xf numFmtId="0" fontId="14" fillId="0" borderId="1" xfId="0" applyFont="1" applyFill="1" applyBorder="1" applyAlignment="1">
      <alignment horizontal="left"/>
    </xf>
    <xf numFmtId="0" fontId="19" fillId="0" borderId="1" xfId="0" applyFont="1" applyFill="1" applyBorder="1" applyAlignment="1">
      <alignment horizontal="center"/>
    </xf>
    <xf numFmtId="0" fontId="2" fillId="0" borderId="0" xfId="0" applyFont="1" applyFill="1"/>
    <xf numFmtId="0" fontId="1" fillId="0" borderId="1" xfId="0" applyFont="1" applyBorder="1"/>
    <xf numFmtId="0" fontId="3" fillId="0" borderId="0" xfId="0" applyFont="1" applyFill="1" applyAlignment="1">
      <alignment vertical="top" wrapText="1"/>
    </xf>
    <xf numFmtId="0" fontId="48" fillId="0" borderId="0" xfId="0" applyFont="1" applyFill="1" applyAlignment="1">
      <alignment horizontal="center"/>
    </xf>
    <xf numFmtId="0" fontId="4" fillId="7" borderId="0" xfId="0" applyFont="1" applyFill="1"/>
    <xf numFmtId="0" fontId="3" fillId="7" borderId="0" xfId="0" applyFont="1" applyFill="1"/>
    <xf numFmtId="0" fontId="2" fillId="7" borderId="0" xfId="0" applyFont="1" applyFill="1"/>
    <xf numFmtId="9" fontId="4" fillId="0" borderId="0" xfId="10" applyFont="1" applyFill="1"/>
    <xf numFmtId="2" fontId="22" fillId="5" borderId="1" xfId="0" applyNumberFormat="1" applyFont="1" applyFill="1" applyBorder="1" applyAlignment="1" applyProtection="1">
      <alignment horizontal="center"/>
    </xf>
    <xf numFmtId="2" fontId="24" fillId="0" borderId="1" xfId="0" applyNumberFormat="1" applyFont="1" applyFill="1" applyBorder="1" applyAlignment="1" applyProtection="1">
      <alignment horizontal="right"/>
      <protection locked="0"/>
    </xf>
    <xf numFmtId="2" fontId="24" fillId="0" borderId="1" xfId="0" applyNumberFormat="1" applyFont="1" applyFill="1" applyBorder="1" applyAlignment="1" applyProtection="1">
      <alignment horizontal="center"/>
      <protection locked="0"/>
    </xf>
    <xf numFmtId="0" fontId="13" fillId="2" borderId="1" xfId="0" applyFont="1" applyFill="1" applyBorder="1" applyAlignment="1" applyProtection="1">
      <alignment horizontal="center"/>
      <protection locked="0"/>
    </xf>
    <xf numFmtId="2" fontId="60" fillId="0" borderId="1" xfId="0" applyNumberFormat="1" applyFont="1" applyFill="1" applyBorder="1" applyAlignment="1" applyProtection="1">
      <alignment horizontal="right"/>
      <protection locked="0"/>
    </xf>
    <xf numFmtId="2" fontId="61" fillId="0" borderId="1" xfId="0" applyNumberFormat="1" applyFont="1" applyFill="1" applyBorder="1" applyAlignment="1" applyProtection="1">
      <alignment horizontal="right"/>
      <protection locked="0"/>
    </xf>
    <xf numFmtId="0" fontId="1" fillId="0" borderId="0" xfId="0" applyFont="1" applyProtection="1">
      <protection locked="0"/>
    </xf>
    <xf numFmtId="2" fontId="1" fillId="5" borderId="0" xfId="0" applyNumberFormat="1" applyFont="1" applyFill="1" applyProtection="1">
      <protection locked="0"/>
    </xf>
    <xf numFmtId="2" fontId="3" fillId="5" borderId="0" xfId="0" applyNumberFormat="1" applyFont="1" applyFill="1" applyAlignment="1" applyProtection="1">
      <alignment horizontal="center"/>
      <protection locked="0"/>
    </xf>
    <xf numFmtId="0" fontId="48" fillId="0" borderId="1" xfId="0" applyFont="1" applyFill="1" applyBorder="1" applyProtection="1"/>
    <xf numFmtId="2" fontId="23" fillId="5" borderId="1" xfId="0" applyNumberFormat="1" applyFont="1" applyFill="1" applyBorder="1" applyAlignment="1" applyProtection="1">
      <alignment horizontal="center"/>
      <protection locked="0"/>
    </xf>
    <xf numFmtId="0" fontId="2" fillId="0" borderId="1" xfId="7" applyFont="1" applyFill="1" applyBorder="1" applyAlignment="1" applyProtection="1">
      <alignment horizontal="center"/>
      <protection locked="0"/>
    </xf>
    <xf numFmtId="2" fontId="23" fillId="5" borderId="4" xfId="0" applyNumberFormat="1" applyFont="1" applyFill="1" applyBorder="1" applyAlignment="1" applyProtection="1">
      <alignment horizontal="center"/>
      <protection locked="0"/>
    </xf>
    <xf numFmtId="0" fontId="47" fillId="5" borderId="5" xfId="0" applyFont="1" applyFill="1" applyBorder="1" applyAlignment="1" applyProtection="1">
      <alignment horizontal="center"/>
      <protection locked="0"/>
    </xf>
    <xf numFmtId="2" fontId="3" fillId="5" borderId="1" xfId="0" applyNumberFormat="1" applyFont="1" applyFill="1" applyBorder="1" applyProtection="1">
      <protection locked="0"/>
    </xf>
    <xf numFmtId="2" fontId="15" fillId="5" borderId="1" xfId="0" applyNumberFormat="1" applyFont="1" applyFill="1" applyBorder="1" applyAlignment="1" applyProtection="1">
      <alignment horizontal="center"/>
      <protection locked="0"/>
    </xf>
    <xf numFmtId="2" fontId="2" fillId="5" borderId="1" xfId="0" applyNumberFormat="1" applyFont="1" applyFill="1" applyBorder="1" applyAlignment="1" applyProtection="1">
      <alignment horizontal="center"/>
      <protection locked="0"/>
    </xf>
    <xf numFmtId="2" fontId="9" fillId="5" borderId="1" xfId="0" applyNumberFormat="1" applyFont="1" applyFill="1" applyBorder="1" applyAlignment="1" applyProtection="1">
      <alignment horizontal="center"/>
      <protection locked="0"/>
    </xf>
    <xf numFmtId="0" fontId="2" fillId="0" borderId="1" xfId="0" applyFont="1" applyFill="1" applyBorder="1" applyAlignment="1" applyProtection="1">
      <alignment horizontal="center"/>
      <protection locked="0"/>
    </xf>
    <xf numFmtId="4" fontId="57" fillId="0" borderId="1" xfId="0" applyNumberFormat="1" applyFont="1" applyFill="1" applyBorder="1" applyAlignment="1" applyProtection="1">
      <alignment horizontal="right" vertical="top" wrapText="1"/>
      <protection locked="0"/>
    </xf>
    <xf numFmtId="0" fontId="48" fillId="0" borderId="1" xfId="2" applyFont="1" applyBorder="1" applyAlignment="1" applyProtection="1">
      <alignment horizontal="center"/>
      <protection locked="0"/>
    </xf>
    <xf numFmtId="0" fontId="48" fillId="0" borderId="1" xfId="0" applyFont="1" applyFill="1" applyBorder="1" applyProtection="1">
      <protection locked="0"/>
    </xf>
    <xf numFmtId="0" fontId="48" fillId="0" borderId="0" xfId="0" applyFont="1" applyFill="1" applyProtection="1">
      <protection locked="0"/>
    </xf>
    <xf numFmtId="2" fontId="48" fillId="5" borderId="0" xfId="0" applyNumberFormat="1" applyFont="1" applyFill="1" applyProtection="1">
      <protection locked="0"/>
    </xf>
    <xf numFmtId="2" fontId="48" fillId="5" borderId="0" xfId="0" applyNumberFormat="1" applyFont="1" applyFill="1" applyAlignment="1" applyProtection="1">
      <alignment horizontal="center"/>
      <protection locked="0"/>
    </xf>
    <xf numFmtId="0" fontId="11" fillId="0" borderId="1" xfId="0" applyFont="1" applyFill="1" applyBorder="1" applyAlignment="1">
      <alignment horizontal="center"/>
    </xf>
    <xf numFmtId="0" fontId="3" fillId="0" borderId="1" xfId="0" applyFont="1" applyFill="1" applyBorder="1" applyProtection="1">
      <protection locked="0"/>
    </xf>
    <xf numFmtId="0" fontId="2" fillId="0" borderId="1" xfId="0" applyFont="1" applyFill="1" applyBorder="1" applyProtection="1">
      <protection locked="0"/>
    </xf>
    <xf numFmtId="4" fontId="3" fillId="0" borderId="1" xfId="0" applyNumberFormat="1" applyFont="1" applyFill="1" applyBorder="1" applyProtection="1">
      <protection locked="0"/>
    </xf>
    <xf numFmtId="2" fontId="3" fillId="0" borderId="1" xfId="0" applyNumberFormat="1" applyFont="1" applyFill="1" applyBorder="1" applyProtection="1">
      <protection locked="0"/>
    </xf>
    <xf numFmtId="0" fontId="7" fillId="0" borderId="4" xfId="0" applyFont="1" applyBorder="1"/>
    <xf numFmtId="0" fontId="7" fillId="0" borderId="4" xfId="2" applyFont="1" applyBorder="1" applyAlignment="1">
      <alignment horizontal="center"/>
    </xf>
    <xf numFmtId="2" fontId="24" fillId="0" borderId="4" xfId="0" applyNumberFormat="1" applyFont="1" applyFill="1" applyBorder="1" applyAlignment="1" applyProtection="1">
      <alignment horizontal="right"/>
      <protection locked="0"/>
    </xf>
    <xf numFmtId="49" fontId="7" fillId="0" borderId="6" xfId="2" applyNumberFormat="1" applyFont="1" applyBorder="1" applyAlignment="1">
      <alignment horizontal="right" vertical="top"/>
    </xf>
    <xf numFmtId="0" fontId="7" fillId="0" borderId="6" xfId="0" applyFont="1" applyBorder="1" applyAlignment="1">
      <alignment horizontal="justify"/>
    </xf>
    <xf numFmtId="0" fontId="2" fillId="0" borderId="6" xfId="0" applyFont="1" applyFill="1" applyBorder="1" applyAlignment="1">
      <alignment horizontal="center"/>
    </xf>
    <xf numFmtId="2" fontId="24" fillId="0" borderId="6" xfId="0" applyNumberFormat="1" applyFont="1" applyFill="1" applyBorder="1" applyAlignment="1" applyProtection="1">
      <alignment horizontal="right"/>
      <protection locked="0"/>
    </xf>
    <xf numFmtId="0" fontId="3" fillId="0" borderId="6" xfId="0" applyFont="1" applyFill="1" applyBorder="1"/>
    <xf numFmtId="0" fontId="3" fillId="0" borderId="6" xfId="0" applyFont="1" applyFill="1" applyBorder="1" applyProtection="1">
      <protection locked="0"/>
    </xf>
    <xf numFmtId="0" fontId="14" fillId="0" borderId="4" xfId="0" applyFont="1" applyFill="1" applyBorder="1" applyAlignment="1">
      <alignment horizontal="center"/>
    </xf>
    <xf numFmtId="0" fontId="48" fillId="0" borderId="4" xfId="2" applyFont="1" applyBorder="1" applyAlignment="1">
      <alignment horizontal="center"/>
    </xf>
    <xf numFmtId="2" fontId="3" fillId="0" borderId="4" xfId="0" applyNumberFormat="1" applyFont="1" applyFill="1" applyBorder="1"/>
    <xf numFmtId="0" fontId="48" fillId="0" borderId="6" xfId="2" applyFont="1" applyBorder="1" applyAlignment="1">
      <alignment horizontal="center"/>
    </xf>
    <xf numFmtId="2" fontId="9" fillId="5" borderId="6" xfId="0" applyNumberFormat="1" applyFont="1" applyFill="1" applyBorder="1" applyAlignment="1" applyProtection="1">
      <alignment horizontal="center"/>
      <protection locked="0"/>
    </xf>
    <xf numFmtId="49" fontId="7" fillId="0" borderId="4" xfId="2" applyNumberFormat="1" applyFont="1" applyBorder="1" applyAlignment="1">
      <alignment horizontal="right" vertical="top"/>
    </xf>
    <xf numFmtId="2" fontId="3" fillId="0" borderId="6" xfId="0" applyNumberFormat="1" applyFont="1" applyFill="1" applyBorder="1"/>
    <xf numFmtId="2" fontId="67" fillId="0" borderId="4" xfId="0" applyNumberFormat="1" applyFont="1" applyFill="1" applyBorder="1"/>
    <xf numFmtId="0" fontId="1" fillId="0" borderId="6" xfId="0" applyFont="1" applyBorder="1"/>
    <xf numFmtId="0" fontId="26" fillId="0" borderId="6" xfId="0" applyFont="1" applyBorder="1"/>
    <xf numFmtId="0" fontId="48" fillId="0" borderId="6" xfId="0" applyFont="1" applyBorder="1"/>
    <xf numFmtId="2" fontId="65" fillId="0" borderId="6" xfId="0" applyNumberFormat="1" applyFont="1" applyFill="1" applyBorder="1"/>
    <xf numFmtId="49" fontId="7" fillId="0" borderId="2" xfId="2" applyNumberFormat="1" applyFont="1" applyBorder="1" applyAlignment="1">
      <alignment horizontal="right" vertical="top"/>
    </xf>
    <xf numFmtId="0" fontId="7" fillId="0" borderId="1" xfId="2" applyFont="1" applyBorder="1" applyAlignment="1" applyProtection="1">
      <alignment horizontal="center"/>
      <protection locked="0"/>
    </xf>
    <xf numFmtId="49" fontId="7" fillId="0" borderId="3" xfId="2" applyNumberFormat="1" applyFont="1" applyBorder="1" applyAlignment="1">
      <alignment horizontal="right" vertical="top"/>
    </xf>
    <xf numFmtId="4" fontId="66" fillId="0" borderId="1" xfId="0" applyNumberFormat="1" applyFont="1" applyFill="1" applyBorder="1" applyProtection="1">
      <protection locked="0"/>
    </xf>
    <xf numFmtId="2" fontId="66" fillId="0" borderId="1" xfId="0" applyNumberFormat="1" applyFont="1" applyFill="1" applyBorder="1" applyProtection="1">
      <protection locked="0"/>
    </xf>
    <xf numFmtId="2" fontId="48" fillId="0" borderId="1" xfId="0" applyNumberFormat="1" applyFont="1" applyFill="1" applyBorder="1" applyProtection="1">
      <protection locked="0"/>
    </xf>
    <xf numFmtId="4" fontId="48" fillId="0" borderId="1" xfId="0" applyNumberFormat="1" applyFont="1" applyFill="1" applyBorder="1" applyProtection="1">
      <protection locked="0"/>
    </xf>
    <xf numFmtId="0" fontId="4" fillId="5" borderId="0" xfId="0" applyFont="1" applyFill="1"/>
    <xf numFmtId="4" fontId="3" fillId="5" borderId="1" xfId="0" applyNumberFormat="1" applyFont="1" applyFill="1" applyBorder="1" applyProtection="1">
      <protection locked="0"/>
    </xf>
    <xf numFmtId="0" fontId="3" fillId="5" borderId="1" xfId="0" applyFont="1" applyFill="1" applyBorder="1" applyProtection="1">
      <protection locked="0"/>
    </xf>
    <xf numFmtId="0" fontId="3" fillId="5" borderId="1" xfId="0" applyFont="1" applyFill="1" applyBorder="1"/>
    <xf numFmtId="0" fontId="2" fillId="5" borderId="1" xfId="0" applyFont="1" applyFill="1" applyBorder="1" applyProtection="1">
      <protection locked="0"/>
    </xf>
    <xf numFmtId="0" fontId="3" fillId="5" borderId="6" xfId="0" applyFont="1" applyFill="1" applyBorder="1" applyProtection="1">
      <protection locked="0"/>
    </xf>
    <xf numFmtId="49" fontId="7" fillId="5" borderId="1" xfId="2" applyNumberFormat="1" applyFont="1" applyFill="1" applyBorder="1" applyAlignment="1">
      <alignment horizontal="right" vertical="top"/>
    </xf>
    <xf numFmtId="0" fontId="7" fillId="5" borderId="1" xfId="0" applyFont="1" applyFill="1" applyBorder="1" applyAlignment="1">
      <alignment horizontal="justify" vertical="top"/>
    </xf>
    <xf numFmtId="0" fontId="7" fillId="5" borderId="1" xfId="0" applyFont="1" applyFill="1" applyBorder="1" applyAlignment="1">
      <alignment horizontal="justify"/>
    </xf>
    <xf numFmtId="4" fontId="3" fillId="5" borderId="1" xfId="0" applyNumberFormat="1" applyFont="1" applyFill="1" applyBorder="1"/>
    <xf numFmtId="0" fontId="7" fillId="5" borderId="1" xfId="0" applyFont="1" applyFill="1" applyBorder="1"/>
    <xf numFmtId="0" fontId="26" fillId="5" borderId="1" xfId="0" applyFont="1" applyFill="1" applyBorder="1"/>
    <xf numFmtId="0" fontId="7" fillId="5" borderId="1" xfId="0" applyNumberFormat="1" applyFont="1" applyFill="1" applyBorder="1" applyAlignment="1">
      <alignment horizontal="justify" vertical="top"/>
    </xf>
    <xf numFmtId="49" fontId="7" fillId="5" borderId="4" xfId="2" applyNumberFormat="1" applyFont="1" applyFill="1" applyBorder="1" applyAlignment="1">
      <alignment horizontal="right" vertical="top"/>
    </xf>
    <xf numFmtId="0" fontId="7" fillId="5" borderId="4" xfId="0" applyFont="1" applyFill="1" applyBorder="1"/>
    <xf numFmtId="0" fontId="3" fillId="5" borderId="0" xfId="0" applyFont="1" applyFill="1"/>
    <xf numFmtId="4" fontId="3" fillId="6" borderId="1" xfId="0" applyNumberFormat="1" applyFont="1" applyFill="1" applyBorder="1"/>
    <xf numFmtId="0" fontId="66" fillId="6" borderId="0" xfId="0" applyFont="1" applyFill="1"/>
    <xf numFmtId="0" fontId="3" fillId="6" borderId="0" xfId="0" applyFont="1" applyFill="1"/>
    <xf numFmtId="9" fontId="3" fillId="0" borderId="0" xfId="10" applyFont="1" applyFill="1"/>
    <xf numFmtId="0" fontId="3" fillId="0" borderId="0" xfId="0" applyFont="1" applyFill="1" applyProtection="1">
      <protection locked="0"/>
    </xf>
    <xf numFmtId="4" fontId="3" fillId="5" borderId="6" xfId="0" applyNumberFormat="1" applyFont="1" applyFill="1" applyBorder="1" applyProtection="1">
      <protection locked="0"/>
    </xf>
    <xf numFmtId="4" fontId="3" fillId="5" borderId="1" xfId="0" applyNumberFormat="1" applyFont="1" applyFill="1" applyBorder="1" applyAlignment="1" applyProtection="1">
      <alignment horizontal="right"/>
      <protection locked="0"/>
    </xf>
    <xf numFmtId="49" fontId="7" fillId="0" borderId="4" xfId="2" applyNumberFormat="1" applyFont="1" applyFill="1" applyBorder="1" applyAlignment="1">
      <alignment horizontal="right" vertical="top"/>
    </xf>
    <xf numFmtId="0" fontId="4" fillId="0" borderId="0" xfId="0" applyFont="1" applyFill="1" applyAlignment="1">
      <alignment wrapText="1"/>
    </xf>
    <xf numFmtId="9" fontId="4" fillId="0" borderId="0" xfId="0" applyNumberFormat="1" applyFont="1" applyFill="1"/>
    <xf numFmtId="0" fontId="18" fillId="0" borderId="0" xfId="0" applyFont="1" applyFill="1"/>
    <xf numFmtId="0" fontId="0" fillId="0" borderId="0" xfId="0" applyFill="1" applyProtection="1"/>
    <xf numFmtId="0" fontId="27" fillId="0" borderId="7" xfId="0" applyFont="1" applyBorder="1"/>
    <xf numFmtId="0" fontId="27" fillId="0" borderId="1" xfId="0" applyFont="1" applyBorder="1"/>
    <xf numFmtId="0" fontId="27" fillId="0" borderId="1" xfId="0" applyFont="1" applyBorder="1" applyAlignment="1">
      <alignment horizontal="center"/>
    </xf>
    <xf numFmtId="4" fontId="30" fillId="5" borderId="1" xfId="0" applyNumberFormat="1" applyFont="1" applyFill="1" applyBorder="1"/>
    <xf numFmtId="0" fontId="28" fillId="2" borderId="7" xfId="0" applyFont="1" applyFill="1" applyBorder="1" applyAlignment="1">
      <alignment horizontal="left" vertical="top"/>
    </xf>
    <xf numFmtId="0" fontId="29" fillId="2" borderId="1" xfId="0" applyFont="1" applyFill="1" applyBorder="1" applyAlignment="1">
      <alignment wrapText="1"/>
    </xf>
    <xf numFmtId="0" fontId="30" fillId="2" borderId="1" xfId="0" applyFont="1" applyFill="1" applyBorder="1" applyAlignment="1">
      <alignment horizontal="center"/>
    </xf>
    <xf numFmtId="43" fontId="30" fillId="2" borderId="1" xfId="12" applyFont="1" applyFill="1" applyBorder="1" applyAlignment="1" applyProtection="1">
      <alignment horizontal="center" vertical="center"/>
    </xf>
    <xf numFmtId="0" fontId="30" fillId="0" borderId="7" xfId="0" applyFont="1" applyBorder="1" applyAlignment="1">
      <alignment horizontal="left" vertical="top"/>
    </xf>
    <xf numFmtId="0" fontId="31" fillId="0" borderId="1" xfId="0" applyFont="1" applyBorder="1" applyAlignment="1">
      <alignment wrapText="1"/>
    </xf>
    <xf numFmtId="0" fontId="30" fillId="0" borderId="1" xfId="0" applyFont="1" applyBorder="1" applyAlignment="1">
      <alignment horizontal="center"/>
    </xf>
    <xf numFmtId="4" fontId="30" fillId="5" borderId="1" xfId="0" applyNumberFormat="1" applyFont="1" applyFill="1" applyBorder="1" applyAlignment="1">
      <alignment horizontal="center"/>
    </xf>
    <xf numFmtId="0" fontId="32" fillId="0" borderId="7" xfId="0" applyFont="1" applyBorder="1" applyAlignment="1">
      <alignment horizontal="center" vertical="center"/>
    </xf>
    <xf numFmtId="0" fontId="32" fillId="3" borderId="1" xfId="0" applyFont="1" applyFill="1" applyBorder="1" applyAlignment="1">
      <alignment vertical="center" wrapText="1"/>
    </xf>
    <xf numFmtId="0" fontId="32" fillId="3" borderId="1" xfId="0" applyFont="1" applyFill="1" applyBorder="1" applyAlignment="1">
      <alignment horizontal="center" vertical="center" wrapText="1"/>
    </xf>
    <xf numFmtId="4" fontId="30" fillId="3" borderId="1" xfId="12" applyNumberFormat="1" applyFont="1" applyFill="1" applyBorder="1" applyAlignment="1" applyProtection="1">
      <alignment horizontal="center" vertical="center"/>
    </xf>
    <xf numFmtId="0" fontId="30" fillId="0" borderId="1" xfId="0" applyFont="1" applyBorder="1" applyAlignment="1">
      <alignment wrapText="1"/>
    </xf>
    <xf numFmtId="4" fontId="30" fillId="5" borderId="1" xfId="0" applyNumberFormat="1" applyFont="1" applyFill="1" applyBorder="1" applyAlignment="1">
      <alignment horizontal="justify" vertical="top" wrapText="1"/>
    </xf>
    <xf numFmtId="0" fontId="3" fillId="0" borderId="1" xfId="0" applyFont="1" applyBorder="1" applyAlignment="1">
      <alignment horizontal="center"/>
    </xf>
    <xf numFmtId="0" fontId="30" fillId="0" borderId="7" xfId="0" applyFont="1" applyBorder="1" applyAlignment="1">
      <alignment horizontal="justify" vertical="top" wrapText="1"/>
    </xf>
    <xf numFmtId="0" fontId="32" fillId="4" borderId="1" xfId="0" applyFont="1" applyFill="1" applyBorder="1" applyAlignment="1">
      <alignment horizontal="center" vertical="center" wrapText="1"/>
    </xf>
    <xf numFmtId="0" fontId="32" fillId="4" borderId="1" xfId="0" applyFont="1" applyFill="1" applyBorder="1" applyAlignment="1">
      <alignment horizontal="center" vertical="top" wrapText="1"/>
    </xf>
    <xf numFmtId="0" fontId="32" fillId="0" borderId="7" xfId="0" applyFont="1" applyBorder="1" applyAlignment="1">
      <alignment horizontal="center" vertical="top"/>
    </xf>
    <xf numFmtId="0" fontId="32" fillId="0" borderId="1" xfId="0" applyFont="1" applyBorder="1" applyAlignment="1">
      <alignment wrapText="1"/>
    </xf>
    <xf numFmtId="0" fontId="32" fillId="0" borderId="1" xfId="0" applyFont="1" applyBorder="1" applyAlignment="1">
      <alignment horizontal="center" vertical="center" wrapText="1"/>
    </xf>
    <xf numFmtId="4" fontId="32" fillId="0" borderId="1" xfId="0" applyNumberFormat="1" applyFont="1" applyBorder="1" applyAlignment="1" applyProtection="1">
      <alignment horizontal="center" wrapText="1" readingOrder="2"/>
      <protection locked="0"/>
    </xf>
    <xf numFmtId="43" fontId="0" fillId="0" borderId="1" xfId="12" applyFont="1" applyFill="1" applyBorder="1" applyProtection="1"/>
    <xf numFmtId="0" fontId="30" fillId="0" borderId="7" xfId="0" applyFont="1" applyBorder="1" applyAlignment="1">
      <alignment horizontal="center" vertical="top" wrapText="1"/>
    </xf>
    <xf numFmtId="0" fontId="30" fillId="0" borderId="1" xfId="0" applyFont="1" applyBorder="1" applyAlignment="1">
      <alignment horizontal="left" vertical="center" wrapText="1"/>
    </xf>
    <xf numFmtId="0" fontId="30" fillId="0" borderId="1" xfId="0" applyFont="1" applyBorder="1" applyAlignment="1">
      <alignment horizontal="center" vertical="top" wrapText="1"/>
    </xf>
    <xf numFmtId="2" fontId="73" fillId="0" borderId="1" xfId="0" applyNumberFormat="1" applyFont="1" applyBorder="1" applyAlignment="1" applyProtection="1">
      <alignment horizontal="center"/>
      <protection locked="0"/>
    </xf>
    <xf numFmtId="4" fontId="51" fillId="0" borderId="1" xfId="0" applyNumberFormat="1" applyFont="1" applyBorder="1"/>
    <xf numFmtId="0" fontId="30" fillId="6" borderId="1" xfId="0" applyFont="1" applyFill="1" applyBorder="1" applyAlignment="1">
      <alignment horizontal="justify" vertical="top" wrapText="1"/>
    </xf>
    <xf numFmtId="0" fontId="30" fillId="6" borderId="1" xfId="0" applyFont="1" applyFill="1" applyBorder="1" applyAlignment="1">
      <alignment horizontal="center" wrapText="1"/>
    </xf>
    <xf numFmtId="2" fontId="73" fillId="6" borderId="1" xfId="0" applyNumberFormat="1" applyFont="1" applyFill="1" applyBorder="1" applyAlignment="1" applyProtection="1">
      <alignment horizontal="center"/>
      <protection locked="0"/>
    </xf>
    <xf numFmtId="4" fontId="51" fillId="6" borderId="1" xfId="0" applyNumberFormat="1" applyFont="1" applyFill="1" applyBorder="1"/>
    <xf numFmtId="0" fontId="30" fillId="0" borderId="1" xfId="0" applyFont="1" applyBorder="1" applyAlignment="1">
      <alignment horizontal="center" wrapText="1"/>
    </xf>
    <xf numFmtId="0" fontId="30" fillId="0" borderId="7" xfId="0" applyFont="1" applyBorder="1" applyAlignment="1">
      <alignment horizontal="center" vertical="top"/>
    </xf>
    <xf numFmtId="0" fontId="30" fillId="6" borderId="7" xfId="0" applyFont="1" applyFill="1" applyBorder="1" applyAlignment="1">
      <alignment horizontal="center" vertical="top" wrapText="1"/>
    </xf>
    <xf numFmtId="0" fontId="30" fillId="6" borderId="1" xfId="0" applyFont="1" applyFill="1" applyBorder="1" applyAlignment="1">
      <alignment horizontal="left" vertical="top" wrapText="1"/>
    </xf>
    <xf numFmtId="0" fontId="30" fillId="0" borderId="1" xfId="0" applyFont="1" applyBorder="1" applyAlignment="1">
      <alignment vertical="top" wrapText="1"/>
    </xf>
    <xf numFmtId="0" fontId="35" fillId="0" borderId="1" xfId="0" applyFont="1" applyBorder="1" applyAlignment="1">
      <alignment horizontal="justify" vertical="top"/>
    </xf>
    <xf numFmtId="0" fontId="36" fillId="0" borderId="1" xfId="0" applyFont="1" applyBorder="1" applyAlignment="1">
      <alignment horizontal="center"/>
    </xf>
    <xf numFmtId="0" fontId="37" fillId="0" borderId="7" xfId="0" applyFont="1" applyBorder="1"/>
    <xf numFmtId="0" fontId="35" fillId="0" borderId="1" xfId="0" applyFont="1" applyBorder="1" applyAlignment="1">
      <alignment horizontal="justify"/>
    </xf>
    <xf numFmtId="0" fontId="30" fillId="6" borderId="8" xfId="0" applyFont="1" applyFill="1" applyBorder="1" applyAlignment="1">
      <alignment horizontal="center" vertical="top" wrapText="1"/>
    </xf>
    <xf numFmtId="0" fontId="30" fillId="6" borderId="1" xfId="0" applyFont="1" applyFill="1" applyBorder="1" applyAlignment="1">
      <alignment vertical="top" wrapText="1"/>
    </xf>
    <xf numFmtId="0" fontId="32" fillId="0" borderId="1" xfId="0" applyFont="1" applyBorder="1" applyAlignment="1">
      <alignment horizontal="justify" wrapText="1"/>
    </xf>
    <xf numFmtId="4" fontId="55" fillId="0" borderId="1" xfId="0" applyNumberFormat="1" applyFont="1" applyBorder="1"/>
    <xf numFmtId="43" fontId="64" fillId="0" borderId="1" xfId="12" applyFont="1" applyFill="1" applyBorder="1" applyProtection="1"/>
    <xf numFmtId="0" fontId="32" fillId="0" borderId="1" xfId="0" applyFont="1" applyBorder="1" applyAlignment="1">
      <alignment vertical="top" wrapText="1"/>
    </xf>
    <xf numFmtId="0" fontId="35" fillId="6" borderId="1" xfId="0" applyFont="1" applyFill="1" applyBorder="1" applyAlignment="1">
      <alignment horizontal="justify" vertical="top" wrapText="1"/>
    </xf>
    <xf numFmtId="0" fontId="35" fillId="0" borderId="1" xfId="0" applyFont="1" applyBorder="1" applyAlignment="1">
      <alignment horizontal="justify" vertical="top" wrapText="1"/>
    </xf>
    <xf numFmtId="0" fontId="54" fillId="6" borderId="1" xfId="0" applyFont="1" applyFill="1" applyBorder="1" applyAlignment="1">
      <alignment horizontal="center" wrapText="1"/>
    </xf>
    <xf numFmtId="0" fontId="30" fillId="6" borderId="7" xfId="0" applyFont="1" applyFill="1" applyBorder="1" applyAlignment="1">
      <alignment horizontal="center" vertical="top"/>
    </xf>
    <xf numFmtId="0" fontId="30" fillId="6" borderId="1" xfId="0" applyFont="1" applyFill="1" applyBorder="1" applyAlignment="1">
      <alignment horizontal="center"/>
    </xf>
    <xf numFmtId="4" fontId="30" fillId="0" borderId="1" xfId="0" applyNumberFormat="1" applyFont="1" applyBorder="1" applyProtection="1">
      <protection locked="0"/>
    </xf>
    <xf numFmtId="0" fontId="32" fillId="0" borderId="1" xfId="0" applyFont="1" applyBorder="1" applyAlignment="1">
      <alignment vertical="center" wrapText="1"/>
    </xf>
    <xf numFmtId="4" fontId="30" fillId="0" borderId="1" xfId="12" applyNumberFormat="1" applyFont="1" applyFill="1" applyBorder="1" applyAlignment="1" applyProtection="1">
      <alignment horizontal="center" vertical="center"/>
      <protection locked="0"/>
    </xf>
    <xf numFmtId="0" fontId="32" fillId="0" borderId="1" xfId="0" applyFont="1" applyBorder="1" applyAlignment="1">
      <alignment horizontal="center" vertical="top" wrapText="1"/>
    </xf>
    <xf numFmtId="2" fontId="30" fillId="0" borderId="1" xfId="0" applyNumberFormat="1" applyFont="1" applyBorder="1" applyAlignment="1" applyProtection="1">
      <alignment horizontal="center"/>
      <protection locked="0"/>
    </xf>
    <xf numFmtId="2" fontId="30" fillId="0" borderId="1" xfId="3" applyNumberFormat="1" applyFont="1" applyBorder="1" applyAlignment="1">
      <alignment horizontal="left" vertical="center" wrapText="1"/>
    </xf>
    <xf numFmtId="0" fontId="38" fillId="0" borderId="7" xfId="0" applyFont="1" applyBorder="1" applyAlignment="1">
      <alignment horizontal="center" vertical="center"/>
    </xf>
    <xf numFmtId="0" fontId="31" fillId="0" borderId="1" xfId="0" applyFont="1" applyBorder="1"/>
    <xf numFmtId="0" fontId="27" fillId="6" borderId="1" xfId="0" applyFont="1" applyFill="1" applyBorder="1" applyAlignment="1">
      <alignment horizontal="center"/>
    </xf>
    <xf numFmtId="2" fontId="30" fillId="6" borderId="1" xfId="0" applyNumberFormat="1" applyFont="1" applyFill="1" applyBorder="1" applyAlignment="1" applyProtection="1">
      <alignment horizontal="center"/>
      <protection locked="0"/>
    </xf>
    <xf numFmtId="0" fontId="1" fillId="6" borderId="1" xfId="0" applyFont="1" applyFill="1" applyBorder="1"/>
    <xf numFmtId="0" fontId="34" fillId="6" borderId="7" xfId="0" applyFont="1" applyFill="1" applyBorder="1" applyAlignment="1">
      <alignment horizontal="left" vertical="top"/>
    </xf>
    <xf numFmtId="0" fontId="30" fillId="6" borderId="8" xfId="0" applyFont="1" applyFill="1" applyBorder="1" applyAlignment="1">
      <alignment horizontal="center" vertical="center" wrapText="1"/>
    </xf>
    <xf numFmtId="0" fontId="30" fillId="6" borderId="0" xfId="0" applyFont="1" applyFill="1" applyAlignment="1">
      <alignment horizontal="center" vertical="center" wrapText="1"/>
    </xf>
    <xf numFmtId="0" fontId="30" fillId="6" borderId="1" xfId="0" applyFont="1" applyFill="1" applyBorder="1" applyAlignment="1">
      <alignment wrapText="1"/>
    </xf>
    <xf numFmtId="0" fontId="36" fillId="6" borderId="1" xfId="0" applyFont="1" applyFill="1" applyBorder="1" applyAlignment="1">
      <alignment horizontal="center"/>
    </xf>
    <xf numFmtId="0" fontId="37" fillId="6" borderId="7" xfId="0" applyFont="1" applyFill="1" applyBorder="1"/>
    <xf numFmtId="0" fontId="30" fillId="6" borderId="1" xfId="0" applyFont="1" applyFill="1" applyBorder="1"/>
    <xf numFmtId="0" fontId="30" fillId="6" borderId="1" xfId="0" applyFont="1" applyFill="1" applyBorder="1" applyAlignment="1">
      <alignment horizontal="justify"/>
    </xf>
    <xf numFmtId="0" fontId="34" fillId="6" borderId="1" xfId="0" applyFont="1" applyFill="1" applyBorder="1" applyAlignment="1">
      <alignment horizontal="center"/>
    </xf>
    <xf numFmtId="0" fontId="34" fillId="6" borderId="7" xfId="0" applyFont="1" applyFill="1" applyBorder="1" applyAlignment="1">
      <alignment horizontal="justify" vertical="top" wrapText="1"/>
    </xf>
    <xf numFmtId="0" fontId="34" fillId="6" borderId="1" xfId="0" applyFont="1" applyFill="1" applyBorder="1" applyAlignment="1">
      <alignment horizontal="justify" vertical="top" wrapText="1"/>
    </xf>
    <xf numFmtId="0" fontId="30" fillId="6" borderId="1" xfId="0" applyFont="1" applyFill="1" applyBorder="1" applyAlignment="1">
      <alignment horizontal="center" vertical="center" wrapText="1"/>
    </xf>
    <xf numFmtId="0" fontId="34" fillId="6" borderId="7" xfId="0" applyFont="1" applyFill="1" applyBorder="1"/>
    <xf numFmtId="0" fontId="34" fillId="6" borderId="7" xfId="0" applyFont="1" applyFill="1" applyBorder="1" applyAlignment="1">
      <alignment horizontal="center" vertical="center"/>
    </xf>
    <xf numFmtId="0" fontId="34" fillId="0" borderId="7" xfId="0" applyFont="1" applyBorder="1" applyAlignment="1">
      <alignment horizontal="center" vertical="center"/>
    </xf>
    <xf numFmtId="4" fontId="30" fillId="5" borderId="1" xfId="0" applyNumberFormat="1" applyFont="1" applyFill="1" applyBorder="1" applyAlignment="1" applyProtection="1">
      <alignment horizontal="center"/>
      <protection locked="0"/>
    </xf>
    <xf numFmtId="43" fontId="0" fillId="0" borderId="1" xfId="12" applyFont="1" applyBorder="1" applyProtection="1"/>
    <xf numFmtId="0" fontId="34" fillId="0" borderId="1" xfId="0" applyFont="1" applyBorder="1" applyAlignment="1">
      <alignment wrapText="1"/>
    </xf>
    <xf numFmtId="0" fontId="34" fillId="0" borderId="1" xfId="0" applyFont="1" applyBorder="1" applyAlignment="1">
      <alignment horizontal="center"/>
    </xf>
    <xf numFmtId="2" fontId="73" fillId="5" borderId="1" xfId="0" applyNumberFormat="1" applyFont="1" applyFill="1" applyBorder="1" applyAlignment="1" applyProtection="1">
      <alignment horizontal="center"/>
      <protection locked="0"/>
    </xf>
    <xf numFmtId="43" fontId="64" fillId="0" borderId="1" xfId="12" applyFont="1" applyBorder="1" applyProtection="1"/>
    <xf numFmtId="4" fontId="30" fillId="3" borderId="1" xfId="12" applyNumberFormat="1" applyFont="1" applyFill="1" applyBorder="1" applyAlignment="1" applyProtection="1">
      <alignment horizontal="center" vertical="center"/>
      <protection locked="0"/>
    </xf>
    <xf numFmtId="2" fontId="30" fillId="6" borderId="1" xfId="3" applyNumberFormat="1" applyFont="1" applyFill="1" applyBorder="1" applyAlignment="1">
      <alignment horizontal="left" vertical="center" wrapText="1"/>
    </xf>
    <xf numFmtId="4" fontId="30" fillId="6" borderId="1" xfId="0" applyNumberFormat="1" applyFont="1" applyFill="1" applyBorder="1" applyAlignment="1" applyProtection="1">
      <alignment horizontal="center"/>
      <protection locked="0"/>
    </xf>
    <xf numFmtId="0" fontId="30" fillId="6" borderId="1" xfId="3" applyFont="1" applyFill="1" applyBorder="1" applyAlignment="1">
      <alignment horizontal="left" vertical="top" wrapText="1" indent="2"/>
    </xf>
    <xf numFmtId="0" fontId="32" fillId="6" borderId="7" xfId="0" applyFont="1" applyFill="1" applyBorder="1" applyAlignment="1">
      <alignment horizontal="center" vertical="top"/>
    </xf>
    <xf numFmtId="0" fontId="30" fillId="6" borderId="1" xfId="3" applyFont="1" applyFill="1" applyBorder="1" applyAlignment="1">
      <alignment horizontal="center" vertical="center" wrapText="1"/>
    </xf>
    <xf numFmtId="0" fontId="30" fillId="6" borderId="7" xfId="0" applyFont="1" applyFill="1" applyBorder="1" applyAlignment="1">
      <alignment horizontal="justify" vertical="top" wrapText="1"/>
    </xf>
    <xf numFmtId="0" fontId="27" fillId="0" borderId="0" xfId="0" applyFont="1"/>
    <xf numFmtId="0" fontId="40" fillId="6" borderId="7" xfId="0" applyFont="1" applyFill="1" applyBorder="1"/>
    <xf numFmtId="4" fontId="32" fillId="6" borderId="1" xfId="0" applyNumberFormat="1" applyFont="1" applyFill="1" applyBorder="1" applyAlignment="1" applyProtection="1">
      <alignment horizontal="center" wrapText="1" readingOrder="2"/>
      <protection locked="0"/>
    </xf>
    <xf numFmtId="0" fontId="27" fillId="0" borderId="9" xfId="0" applyFont="1" applyBorder="1"/>
    <xf numFmtId="0" fontId="27" fillId="0" borderId="10" xfId="0" applyFont="1" applyBorder="1" applyAlignment="1">
      <alignment vertical="center" wrapText="1"/>
    </xf>
    <xf numFmtId="0" fontId="42" fillId="0" borderId="1" xfId="0" applyFont="1" applyBorder="1" applyAlignment="1">
      <alignment vertical="top" wrapText="1"/>
    </xf>
    <xf numFmtId="0" fontId="42" fillId="0" borderId="1" xfId="0" applyFont="1" applyBorder="1" applyAlignment="1">
      <alignment horizontal="center" wrapText="1"/>
    </xf>
    <xf numFmtId="4" fontId="30" fillId="0" borderId="1" xfId="0" applyNumberFormat="1" applyFont="1" applyBorder="1" applyAlignment="1" applyProtection="1">
      <alignment horizontal="center"/>
      <protection locked="0"/>
    </xf>
    <xf numFmtId="0" fontId="27" fillId="6" borderId="7" xfId="0" applyFont="1" applyFill="1" applyBorder="1" applyAlignment="1">
      <alignment horizontal="center" vertical="center" wrapText="1"/>
    </xf>
    <xf numFmtId="0" fontId="42" fillId="6" borderId="1" xfId="0" applyFont="1" applyFill="1" applyBorder="1" applyAlignment="1">
      <alignment wrapText="1"/>
    </xf>
    <xf numFmtId="0" fontId="27" fillId="6" borderId="1" xfId="0" applyFont="1" applyFill="1" applyBorder="1" applyAlignment="1">
      <alignment horizontal="center" wrapText="1"/>
    </xf>
    <xf numFmtId="0" fontId="44" fillId="6" borderId="1" xfId="4" applyFont="1" applyFill="1" applyBorder="1" applyAlignment="1">
      <alignment vertical="top" wrapText="1"/>
    </xf>
    <xf numFmtId="0" fontId="42" fillId="0" borderId="7" xfId="0" applyFont="1" applyBorder="1" applyAlignment="1">
      <alignment horizontal="center" vertical="center" wrapText="1"/>
    </xf>
    <xf numFmtId="0" fontId="41" fillId="0" borderId="1" xfId="4" applyFont="1" applyBorder="1" applyAlignment="1">
      <alignment horizontal="justify" vertical="top" wrapText="1"/>
    </xf>
    <xf numFmtId="0" fontId="27" fillId="0" borderId="1" xfId="0" applyFont="1" applyBorder="1" applyAlignment="1">
      <alignment horizontal="center" wrapText="1"/>
    </xf>
    <xf numFmtId="0" fontId="27" fillId="0" borderId="9" xfId="0" applyFont="1" applyBorder="1" applyAlignment="1">
      <alignment horizontal="center" vertical="center" wrapText="1"/>
    </xf>
    <xf numFmtId="0" fontId="42" fillId="0" borderId="1" xfId="0" applyFont="1" applyBorder="1" applyAlignment="1">
      <alignment wrapText="1"/>
    </xf>
    <xf numFmtId="0" fontId="27" fillId="0" borderId="10" xfId="0" applyFont="1" applyBorder="1" applyAlignment="1">
      <alignment horizontal="center" vertical="center" wrapText="1"/>
    </xf>
    <xf numFmtId="0" fontId="27" fillId="0" borderId="9" xfId="0" applyFont="1" applyBorder="1" applyAlignment="1">
      <alignment wrapText="1"/>
    </xf>
    <xf numFmtId="0" fontId="45" fillId="0" borderId="1" xfId="0" applyFont="1" applyBorder="1" applyAlignment="1">
      <alignment vertical="top" wrapText="1"/>
    </xf>
    <xf numFmtId="0" fontId="34" fillId="0" borderId="1" xfId="0" applyFont="1" applyBorder="1" applyAlignment="1">
      <alignment horizontal="center" wrapText="1"/>
    </xf>
    <xf numFmtId="0" fontId="27" fillId="0" borderId="11" xfId="0" applyFont="1" applyBorder="1" applyAlignment="1">
      <alignment wrapText="1"/>
    </xf>
    <xf numFmtId="0" fontId="42" fillId="6" borderId="1" xfId="0" applyFont="1" applyFill="1" applyBorder="1" applyAlignment="1">
      <alignment vertical="top" wrapText="1"/>
    </xf>
    <xf numFmtId="0" fontId="34" fillId="6" borderId="1" xfId="0" applyFont="1" applyFill="1" applyBorder="1" applyAlignment="1">
      <alignment horizontal="center" wrapText="1"/>
    </xf>
    <xf numFmtId="0" fontId="27" fillId="6" borderId="10" xfId="0" applyFont="1" applyFill="1" applyBorder="1" applyAlignment="1">
      <alignment horizontal="center" vertical="center" wrapText="1"/>
    </xf>
    <xf numFmtId="0" fontId="27" fillId="6" borderId="9" xfId="0" applyFont="1" applyFill="1" applyBorder="1" applyAlignment="1">
      <alignment wrapText="1"/>
    </xf>
    <xf numFmtId="0" fontId="27" fillId="6" borderId="11" xfId="0" applyFont="1" applyFill="1" applyBorder="1" applyAlignment="1">
      <alignment wrapText="1"/>
    </xf>
    <xf numFmtId="0" fontId="27" fillId="6" borderId="7" xfId="0" applyFont="1" applyFill="1" applyBorder="1" applyAlignment="1">
      <alignment wrapText="1"/>
    </xf>
    <xf numFmtId="0" fontId="30" fillId="6" borderId="1" xfId="0" quotePrefix="1" applyFont="1" applyFill="1" applyBorder="1" applyAlignment="1">
      <alignment wrapText="1"/>
    </xf>
    <xf numFmtId="0" fontId="27" fillId="6" borderId="10" xfId="0" applyFont="1" applyFill="1" applyBorder="1" applyAlignment="1">
      <alignment wrapText="1"/>
    </xf>
    <xf numFmtId="0" fontId="27" fillId="5" borderId="7" xfId="0" applyFont="1" applyFill="1" applyBorder="1" applyAlignment="1">
      <alignment horizontal="center" vertical="center" wrapText="1"/>
    </xf>
    <xf numFmtId="0" fontId="30" fillId="5" borderId="1" xfId="0" applyFont="1" applyFill="1" applyBorder="1" applyAlignment="1">
      <alignment wrapText="1"/>
    </xf>
    <xf numFmtId="0" fontId="34" fillId="5" borderId="1" xfId="0" applyFont="1" applyFill="1" applyBorder="1" applyAlignment="1">
      <alignment horizontal="center" wrapText="1"/>
    </xf>
    <xf numFmtId="4" fontId="51" fillId="5" borderId="1" xfId="0" applyNumberFormat="1" applyFont="1" applyFill="1" applyBorder="1"/>
    <xf numFmtId="0" fontId="27" fillId="5" borderId="9" xfId="0" applyFont="1" applyFill="1" applyBorder="1" applyAlignment="1">
      <alignment wrapText="1"/>
    </xf>
    <xf numFmtId="0" fontId="27" fillId="5" borderId="7" xfId="0" applyFont="1" applyFill="1" applyBorder="1" applyAlignment="1">
      <alignment wrapText="1"/>
    </xf>
    <xf numFmtId="0" fontId="27" fillId="5" borderId="1" xfId="0" applyFont="1" applyFill="1" applyBorder="1" applyAlignment="1">
      <alignment horizontal="center" wrapText="1"/>
    </xf>
    <xf numFmtId="0" fontId="27" fillId="5" borderId="11" xfId="0" applyFont="1" applyFill="1" applyBorder="1" applyAlignment="1">
      <alignment horizontal="center" vertical="center" wrapText="1"/>
    </xf>
    <xf numFmtId="2" fontId="73" fillId="5" borderId="1" xfId="0" applyNumberFormat="1" applyFont="1" applyFill="1" applyBorder="1" applyAlignment="1">
      <alignment horizontal="center"/>
    </xf>
    <xf numFmtId="4" fontId="68" fillId="0" borderId="1" xfId="0" applyNumberFormat="1" applyFont="1" applyBorder="1"/>
    <xf numFmtId="4" fontId="30" fillId="0" borderId="0" xfId="0" applyNumberFormat="1" applyFont="1" applyProtection="1">
      <protection locked="0"/>
    </xf>
    <xf numFmtId="0" fontId="0" fillId="0" borderId="0" xfId="0" applyProtection="1">
      <protection locked="0"/>
    </xf>
    <xf numFmtId="4" fontId="54" fillId="0" borderId="0" xfId="0" applyNumberFormat="1" applyFont="1" applyProtection="1">
      <protection locked="0"/>
    </xf>
    <xf numFmtId="0" fontId="52" fillId="0" borderId="0" xfId="0" applyFont="1" applyAlignment="1" applyProtection="1">
      <alignment horizontal="left" vertical="center" indent="4"/>
      <protection locked="0"/>
    </xf>
    <xf numFmtId="43" fontId="0" fillId="0" borderId="1" xfId="0" applyNumberFormat="1" applyBorder="1"/>
    <xf numFmtId="0" fontId="0" fillId="0" borderId="1" xfId="0" applyBorder="1" applyAlignment="1">
      <alignment vertical="top"/>
    </xf>
    <xf numFmtId="0" fontId="3" fillId="0" borderId="0" xfId="0" applyFont="1" applyFill="1" applyAlignment="1">
      <alignment vertical="top"/>
    </xf>
    <xf numFmtId="0" fontId="30" fillId="6" borderId="7" xfId="0" applyFont="1" applyFill="1" applyBorder="1" applyAlignment="1">
      <alignment horizontal="center" vertical="center" wrapText="1"/>
    </xf>
    <xf numFmtId="0" fontId="30" fillId="0" borderId="1" xfId="0" applyFont="1" applyBorder="1" applyAlignment="1">
      <alignment horizontal="justify" vertical="top" wrapText="1"/>
    </xf>
    <xf numFmtId="43" fontId="71" fillId="0" borderId="1" xfId="0" applyNumberFormat="1" applyFont="1" applyBorder="1"/>
    <xf numFmtId="0" fontId="11" fillId="0" borderId="1" xfId="0" applyFont="1" applyFill="1" applyBorder="1" applyAlignment="1">
      <alignment horizontal="center"/>
    </xf>
    <xf numFmtId="0" fontId="13" fillId="2" borderId="1" xfId="0" applyFont="1" applyFill="1" applyBorder="1" applyAlignment="1">
      <alignment horizontal="center"/>
    </xf>
    <xf numFmtId="0" fontId="3" fillId="0" borderId="1" xfId="0" applyFont="1" applyFill="1" applyBorder="1" applyAlignment="1">
      <alignment horizontal="center"/>
    </xf>
    <xf numFmtId="0" fontId="14" fillId="0" borderId="1" xfId="0" applyFont="1" applyFill="1" applyBorder="1" applyAlignment="1">
      <alignment horizontal="center"/>
    </xf>
    <xf numFmtId="0" fontId="66" fillId="5" borderId="1" xfId="0" applyFont="1" applyFill="1" applyBorder="1" applyAlignment="1">
      <alignment horizontal="center" vertical="center" wrapText="1"/>
    </xf>
    <xf numFmtId="0" fontId="11" fillId="0" borderId="1" xfId="0" applyFont="1" applyFill="1" applyBorder="1" applyAlignment="1">
      <alignment horizontal="center"/>
    </xf>
    <xf numFmtId="0" fontId="13" fillId="2" borderId="1" xfId="0" applyFont="1" applyFill="1" applyBorder="1" applyAlignment="1">
      <alignment horizontal="center"/>
    </xf>
    <xf numFmtId="0" fontId="12" fillId="0" borderId="1" xfId="0" applyFont="1" applyFill="1" applyBorder="1" applyAlignment="1">
      <alignment horizontal="center"/>
    </xf>
    <xf numFmtId="0" fontId="8" fillId="0" borderId="1" xfId="0" applyFont="1" applyFill="1" applyBorder="1" applyAlignment="1">
      <alignment horizontal="center" wrapText="1"/>
    </xf>
    <xf numFmtId="0" fontId="69" fillId="0" borderId="1" xfId="0" applyFont="1" applyFill="1" applyBorder="1" applyAlignment="1">
      <alignment horizontal="center"/>
    </xf>
    <xf numFmtId="2" fontId="22" fillId="5" borderId="1" xfId="0" applyNumberFormat="1" applyFont="1" applyFill="1" applyBorder="1" applyAlignment="1" applyProtection="1">
      <alignment horizontal="center" vertical="center" wrapText="1"/>
      <protection locked="0"/>
    </xf>
    <xf numFmtId="2" fontId="22" fillId="5" borderId="1" xfId="0" applyNumberFormat="1" applyFont="1" applyFill="1" applyBorder="1" applyAlignment="1">
      <alignment horizontal="center" vertical="center" wrapText="1"/>
    </xf>
    <xf numFmtId="0" fontId="59" fillId="0" borderId="1" xfId="9" applyFont="1" applyFill="1" applyBorder="1" applyAlignment="1">
      <alignment horizontal="center"/>
    </xf>
    <xf numFmtId="0" fontId="3" fillId="0" borderId="1" xfId="0" applyFont="1" applyFill="1" applyBorder="1" applyAlignment="1">
      <alignment horizontal="center"/>
    </xf>
    <xf numFmtId="0" fontId="8" fillId="2" borderId="1" xfId="0" applyFont="1" applyFill="1" applyBorder="1" applyAlignment="1">
      <alignment horizontal="center"/>
    </xf>
    <xf numFmtId="0" fontId="14" fillId="0" borderId="1" xfId="0" applyFont="1" applyFill="1" applyBorder="1" applyAlignment="1">
      <alignment horizontal="center"/>
    </xf>
    <xf numFmtId="0" fontId="66" fillId="0" borderId="1" xfId="0" applyFont="1" applyFill="1" applyBorder="1" applyAlignment="1">
      <alignment horizontal="center"/>
    </xf>
    <xf numFmtId="0" fontId="66" fillId="0" borderId="1" xfId="0" applyFont="1" applyFill="1" applyBorder="1" applyAlignment="1">
      <alignment horizontal="center" vertical="center" wrapText="1"/>
    </xf>
    <xf numFmtId="2" fontId="22" fillId="5" borderId="1" xfId="0" applyNumberFormat="1" applyFont="1" applyFill="1" applyBorder="1" applyAlignment="1">
      <alignment horizontal="center" vertical="center" textRotation="180" wrapText="1"/>
    </xf>
    <xf numFmtId="2" fontId="22" fillId="5" borderId="1" xfId="0" applyNumberFormat="1" applyFont="1" applyFill="1" applyBorder="1" applyAlignment="1" applyProtection="1">
      <alignment horizontal="center" vertical="center" textRotation="180" wrapText="1"/>
    </xf>
    <xf numFmtId="0" fontId="11" fillId="0" borderId="1" xfId="9" applyFont="1" applyFill="1" applyBorder="1" applyAlignment="1">
      <alignment horizontal="center"/>
    </xf>
    <xf numFmtId="43" fontId="22" fillId="5" borderId="1" xfId="12" applyFont="1" applyFill="1" applyBorder="1" applyAlignment="1" applyProtection="1">
      <alignment horizontal="right" vertical="center" wrapText="1"/>
    </xf>
    <xf numFmtId="0" fontId="30" fillId="6" borderId="7" xfId="0" applyFont="1" applyFill="1" applyBorder="1" applyAlignment="1">
      <alignment horizontal="center" vertical="center" wrapText="1"/>
    </xf>
    <xf numFmtId="0" fontId="30" fillId="0" borderId="1" xfId="0" applyFont="1" applyBorder="1" applyAlignment="1">
      <alignment horizontal="justify" vertical="top" wrapText="1"/>
    </xf>
    <xf numFmtId="0" fontId="32" fillId="0" borderId="1" xfId="0" applyFont="1" applyBorder="1" applyAlignment="1">
      <alignment horizontal="justify" vertical="top" wrapText="1"/>
    </xf>
    <xf numFmtId="49" fontId="22" fillId="5" borderId="1" xfId="0" applyNumberFormat="1" applyFont="1" applyFill="1" applyBorder="1" applyAlignment="1">
      <alignment horizontal="center" vertical="center" wrapText="1"/>
    </xf>
    <xf numFmtId="0" fontId="2" fillId="5" borderId="1" xfId="0" applyFont="1" applyFill="1" applyBorder="1" applyAlignment="1">
      <alignment horizontal="center"/>
    </xf>
    <xf numFmtId="2" fontId="3" fillId="5" borderId="1" xfId="0" applyNumberFormat="1" applyFont="1" applyFill="1" applyBorder="1" applyAlignment="1" applyProtection="1">
      <alignment horizontal="center"/>
      <protection locked="0"/>
    </xf>
    <xf numFmtId="0" fontId="14" fillId="5" borderId="1" xfId="0" applyFont="1" applyFill="1" applyBorder="1" applyAlignment="1">
      <alignment horizontal="center"/>
    </xf>
    <xf numFmtId="0" fontId="7" fillId="5" borderId="1" xfId="2" applyFont="1" applyFill="1" applyBorder="1" applyAlignment="1">
      <alignment horizontal="center"/>
    </xf>
    <xf numFmtId="2" fontId="24" fillId="5" borderId="1" xfId="0" applyNumberFormat="1" applyFont="1" applyFill="1" applyBorder="1" applyAlignment="1" applyProtection="1">
      <alignment horizontal="right"/>
      <protection locked="0"/>
    </xf>
    <xf numFmtId="0" fontId="7" fillId="5" borderId="1" xfId="0" applyFont="1" applyFill="1" applyBorder="1" applyAlignment="1">
      <alignment wrapText="1"/>
    </xf>
    <xf numFmtId="0" fontId="15" fillId="5" borderId="1" xfId="0" applyFont="1" applyFill="1" applyBorder="1" applyAlignment="1">
      <alignment horizontal="center"/>
    </xf>
    <xf numFmtId="0" fontId="8" fillId="5" borderId="1" xfId="0" applyFont="1" applyFill="1" applyBorder="1" applyAlignment="1">
      <alignment horizontal="center"/>
    </xf>
    <xf numFmtId="0" fontId="3" fillId="5" borderId="1" xfId="0" applyFont="1" applyFill="1" applyBorder="1" applyAlignment="1">
      <alignment horizontal="center" vertical="center" wrapText="1"/>
    </xf>
    <xf numFmtId="0" fontId="3" fillId="5" borderId="0" xfId="0" applyFont="1" applyFill="1" applyAlignment="1">
      <alignment vertical="top" wrapText="1"/>
    </xf>
    <xf numFmtId="0" fontId="3" fillId="5" borderId="0" xfId="0" applyFont="1" applyFill="1" applyAlignment="1">
      <alignment wrapText="1"/>
    </xf>
    <xf numFmtId="0" fontId="7" fillId="5" borderId="1" xfId="7" applyFont="1" applyFill="1" applyBorder="1" applyAlignment="1">
      <alignment horizontal="justify" vertical="top"/>
    </xf>
    <xf numFmtId="0" fontId="2" fillId="5" borderId="1" xfId="7" applyFont="1" applyFill="1" applyBorder="1" applyAlignment="1" applyProtection="1">
      <alignment horizontal="right"/>
      <protection locked="0"/>
    </xf>
    <xf numFmtId="0" fontId="7" fillId="5" borderId="1" xfId="8" applyFont="1" applyFill="1" applyBorder="1" applyAlignment="1">
      <alignment horizontal="left" vertical="center" wrapText="1"/>
    </xf>
    <xf numFmtId="0" fontId="7" fillId="5" borderId="1" xfId="8" applyFont="1" applyFill="1" applyBorder="1" applyAlignment="1">
      <alignment horizontal="center" vertical="center"/>
    </xf>
    <xf numFmtId="0" fontId="7" fillId="0" borderId="1" xfId="2" applyFont="1" applyFill="1" applyBorder="1" applyAlignment="1">
      <alignment horizontal="center"/>
    </xf>
    <xf numFmtId="0" fontId="2" fillId="0" borderId="1" xfId="7" applyFont="1" applyFill="1" applyBorder="1" applyAlignment="1" applyProtection="1">
      <alignment horizontal="right"/>
      <protection locked="0"/>
    </xf>
    <xf numFmtId="2" fontId="24" fillId="5" borderId="1" xfId="0" applyNumberFormat="1" applyFont="1" applyFill="1" applyBorder="1" applyAlignment="1" applyProtection="1">
      <alignment horizontal="center"/>
      <protection locked="0"/>
    </xf>
    <xf numFmtId="0" fontId="7" fillId="0" borderId="1" xfId="2" applyFont="1" applyBorder="1" applyAlignment="1">
      <alignment horizontal="center" wrapText="1"/>
    </xf>
    <xf numFmtId="9" fontId="3" fillId="0" borderId="0" xfId="0" applyNumberFormat="1" applyFont="1" applyFill="1"/>
    <xf numFmtId="2" fontId="3" fillId="7" borderId="0" xfId="0" applyNumberFormat="1" applyFont="1" applyFill="1"/>
    <xf numFmtId="0" fontId="0" fillId="0" borderId="1" xfId="0" applyFont="1" applyBorder="1"/>
    <xf numFmtId="0" fontId="0" fillId="0" borderId="0" xfId="0" applyFont="1"/>
    <xf numFmtId="0" fontId="7" fillId="5" borderId="1" xfId="8" applyFont="1" applyFill="1" applyBorder="1" applyAlignment="1">
      <alignment horizontal="left" vertical="top" wrapText="1"/>
    </xf>
    <xf numFmtId="0" fontId="57" fillId="0" borderId="1" xfId="0" applyFont="1" applyBorder="1" applyAlignment="1">
      <alignment horizontal="center" vertical="top"/>
    </xf>
    <xf numFmtId="2" fontId="24" fillId="0" borderId="1" xfId="0" applyNumberFormat="1" applyFont="1" applyFill="1" applyBorder="1" applyAlignment="1" applyProtection="1">
      <alignment horizontal="right" vertical="top"/>
      <protection locked="0"/>
    </xf>
    <xf numFmtId="4" fontId="3" fillId="0" borderId="1" xfId="0" applyNumberFormat="1" applyFont="1" applyFill="1" applyBorder="1" applyAlignment="1">
      <alignment vertical="top"/>
    </xf>
    <xf numFmtId="4" fontId="3" fillId="5" borderId="1" xfId="0" applyNumberFormat="1" applyFont="1" applyFill="1" applyBorder="1" applyAlignment="1" applyProtection="1">
      <alignment vertical="top"/>
      <protection locked="0"/>
    </xf>
    <xf numFmtId="4" fontId="3" fillId="0" borderId="1" xfId="0" applyNumberFormat="1" applyFont="1" applyFill="1" applyBorder="1" applyAlignment="1" applyProtection="1">
      <alignment vertical="top"/>
      <protection locked="0"/>
    </xf>
    <xf numFmtId="2" fontId="3" fillId="5" borderId="1" xfId="0" applyNumberFormat="1" applyFont="1" applyFill="1" applyBorder="1"/>
    <xf numFmtId="4" fontId="3" fillId="0" borderId="6" xfId="0" applyNumberFormat="1" applyFont="1" applyFill="1" applyBorder="1"/>
  </cellXfs>
  <cellStyles count="13">
    <cellStyle name="Comma" xfId="12" builtinId="3"/>
    <cellStyle name="Excel Built-in Comma" xfId="5"/>
    <cellStyle name="Excel Built-in Normal" xfId="1"/>
    <cellStyle name="Normal" xfId="0" builtinId="0"/>
    <cellStyle name="Normal 17" xfId="7"/>
    <cellStyle name="Normal 2" xfId="4"/>
    <cellStyle name="Normal 2 2" xfId="8"/>
    <cellStyle name="Normal 3" xfId="6"/>
    <cellStyle name="Normal 4" xfId="9"/>
    <cellStyle name="Normal_proracun ATC3" xfId="2"/>
    <cellStyle name="Normal_Sheet1 2" xfId="3"/>
    <cellStyle name="Percent" xfId="10" builtinId="5"/>
    <cellStyle name="Percent 2" xfId="1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xdr:col>
      <xdr:colOff>0</xdr:colOff>
      <xdr:row>293</xdr:row>
      <xdr:rowOff>0</xdr:rowOff>
    </xdr:from>
    <xdr:to>
      <xdr:col>1</xdr:col>
      <xdr:colOff>95250</xdr:colOff>
      <xdr:row>293</xdr:row>
      <xdr:rowOff>0</xdr:rowOff>
    </xdr:to>
    <xdr:pic>
      <xdr:nvPicPr>
        <xdr:cNvPr id="1039" name="Picture 105"/>
        <xdr:cNvPicPr>
          <a:picLocks noChangeAspect="1" noChangeArrowheads="1"/>
        </xdr:cNvPicPr>
      </xdr:nvPicPr>
      <xdr:blipFill>
        <a:blip xmlns:r="http://schemas.openxmlformats.org/officeDocument/2006/relationships" r:embed="rId1"/>
        <a:srcRect/>
        <a:stretch>
          <a:fillRect/>
        </a:stretch>
      </xdr:blipFill>
      <xdr:spPr bwMode="auto">
        <a:xfrm>
          <a:off x="409575" y="80610075"/>
          <a:ext cx="95250" cy="0"/>
        </a:xfrm>
        <a:prstGeom prst="rect">
          <a:avLst/>
        </a:prstGeom>
        <a:noFill/>
        <a:ln w="9525">
          <a:noFill/>
          <a:miter lim="800000"/>
          <a:headEnd/>
          <a:tailEnd/>
        </a:ln>
      </xdr:spPr>
    </xdr:pic>
    <xdr:clientData/>
  </xdr:twoCellAnchor>
  <xdr:twoCellAnchor>
    <xdr:from>
      <xdr:col>1</xdr:col>
      <xdr:colOff>0</xdr:colOff>
      <xdr:row>293</xdr:row>
      <xdr:rowOff>0</xdr:rowOff>
    </xdr:from>
    <xdr:to>
      <xdr:col>1</xdr:col>
      <xdr:colOff>95250</xdr:colOff>
      <xdr:row>293</xdr:row>
      <xdr:rowOff>0</xdr:rowOff>
    </xdr:to>
    <xdr:pic>
      <xdr:nvPicPr>
        <xdr:cNvPr id="1040" name="Picture 106"/>
        <xdr:cNvPicPr>
          <a:picLocks noChangeAspect="1" noChangeArrowheads="1"/>
        </xdr:cNvPicPr>
      </xdr:nvPicPr>
      <xdr:blipFill>
        <a:blip xmlns:r="http://schemas.openxmlformats.org/officeDocument/2006/relationships" r:embed="rId1"/>
        <a:srcRect/>
        <a:stretch>
          <a:fillRect/>
        </a:stretch>
      </xdr:blipFill>
      <xdr:spPr bwMode="auto">
        <a:xfrm>
          <a:off x="409575" y="80610075"/>
          <a:ext cx="95250" cy="0"/>
        </a:xfrm>
        <a:prstGeom prst="rect">
          <a:avLst/>
        </a:prstGeom>
        <a:noFill/>
        <a:ln w="9525">
          <a:noFill/>
          <a:miter lim="800000"/>
          <a:headEnd/>
          <a:tailEnd/>
        </a:ln>
      </xdr:spPr>
    </xdr:pic>
    <xdr:clientData/>
  </xdr:twoCellAnchor>
  <xdr:twoCellAnchor>
    <xdr:from>
      <xdr:col>1</xdr:col>
      <xdr:colOff>0</xdr:colOff>
      <xdr:row>293</xdr:row>
      <xdr:rowOff>0</xdr:rowOff>
    </xdr:from>
    <xdr:to>
      <xdr:col>1</xdr:col>
      <xdr:colOff>95250</xdr:colOff>
      <xdr:row>293</xdr:row>
      <xdr:rowOff>0</xdr:rowOff>
    </xdr:to>
    <xdr:pic>
      <xdr:nvPicPr>
        <xdr:cNvPr id="1041" name="Picture 107"/>
        <xdr:cNvPicPr>
          <a:picLocks noChangeAspect="1" noChangeArrowheads="1"/>
        </xdr:cNvPicPr>
      </xdr:nvPicPr>
      <xdr:blipFill>
        <a:blip xmlns:r="http://schemas.openxmlformats.org/officeDocument/2006/relationships" r:embed="rId1"/>
        <a:srcRect/>
        <a:stretch>
          <a:fillRect/>
        </a:stretch>
      </xdr:blipFill>
      <xdr:spPr bwMode="auto">
        <a:xfrm>
          <a:off x="409575" y="80610075"/>
          <a:ext cx="95250" cy="0"/>
        </a:xfrm>
        <a:prstGeom prst="rect">
          <a:avLst/>
        </a:prstGeom>
        <a:noFill/>
        <a:ln w="9525">
          <a:noFill/>
          <a:miter lim="800000"/>
          <a:headEnd/>
          <a:tailEnd/>
        </a:ln>
      </xdr:spPr>
    </xdr:pic>
    <xdr:clientData/>
  </xdr:twoCellAnchor>
  <xdr:twoCellAnchor>
    <xdr:from>
      <xdr:col>1</xdr:col>
      <xdr:colOff>0</xdr:colOff>
      <xdr:row>293</xdr:row>
      <xdr:rowOff>0</xdr:rowOff>
    </xdr:from>
    <xdr:to>
      <xdr:col>1</xdr:col>
      <xdr:colOff>95250</xdr:colOff>
      <xdr:row>293</xdr:row>
      <xdr:rowOff>0</xdr:rowOff>
    </xdr:to>
    <xdr:pic>
      <xdr:nvPicPr>
        <xdr:cNvPr id="1042" name="Picture 108"/>
        <xdr:cNvPicPr>
          <a:picLocks noChangeAspect="1" noChangeArrowheads="1"/>
        </xdr:cNvPicPr>
      </xdr:nvPicPr>
      <xdr:blipFill>
        <a:blip xmlns:r="http://schemas.openxmlformats.org/officeDocument/2006/relationships" r:embed="rId1"/>
        <a:srcRect/>
        <a:stretch>
          <a:fillRect/>
        </a:stretch>
      </xdr:blipFill>
      <xdr:spPr bwMode="auto">
        <a:xfrm>
          <a:off x="409575" y="80610075"/>
          <a:ext cx="95250" cy="0"/>
        </a:xfrm>
        <a:prstGeom prst="rect">
          <a:avLst/>
        </a:prstGeom>
        <a:noFill/>
        <a:ln w="9525">
          <a:noFill/>
          <a:miter lim="800000"/>
          <a:headEnd/>
          <a:tailEnd/>
        </a:ln>
      </xdr:spPr>
    </xdr:pic>
    <xdr:clientData/>
  </xdr:twoCellAnchor>
  <xdr:twoCellAnchor>
    <xdr:from>
      <xdr:col>1</xdr:col>
      <xdr:colOff>0</xdr:colOff>
      <xdr:row>275</xdr:row>
      <xdr:rowOff>0</xdr:rowOff>
    </xdr:from>
    <xdr:to>
      <xdr:col>1</xdr:col>
      <xdr:colOff>95250</xdr:colOff>
      <xdr:row>275</xdr:row>
      <xdr:rowOff>0</xdr:rowOff>
    </xdr:to>
    <xdr:pic>
      <xdr:nvPicPr>
        <xdr:cNvPr id="1055" name="Picture 127"/>
        <xdr:cNvPicPr>
          <a:picLocks noChangeAspect="1" noChangeArrowheads="1"/>
        </xdr:cNvPicPr>
      </xdr:nvPicPr>
      <xdr:blipFill>
        <a:blip xmlns:r="http://schemas.openxmlformats.org/officeDocument/2006/relationships" r:embed="rId1"/>
        <a:srcRect/>
        <a:stretch>
          <a:fillRect/>
        </a:stretch>
      </xdr:blipFill>
      <xdr:spPr bwMode="auto">
        <a:xfrm>
          <a:off x="409575" y="72018525"/>
          <a:ext cx="95250" cy="0"/>
        </a:xfrm>
        <a:prstGeom prst="rect">
          <a:avLst/>
        </a:prstGeom>
        <a:noFill/>
        <a:ln w="9525">
          <a:noFill/>
          <a:miter lim="800000"/>
          <a:headEnd/>
          <a:tailEnd/>
        </a:ln>
      </xdr:spPr>
    </xdr:pic>
    <xdr:clientData/>
  </xdr:twoCellAnchor>
  <xdr:twoCellAnchor>
    <xdr:from>
      <xdr:col>1</xdr:col>
      <xdr:colOff>0</xdr:colOff>
      <xdr:row>275</xdr:row>
      <xdr:rowOff>0</xdr:rowOff>
    </xdr:from>
    <xdr:to>
      <xdr:col>1</xdr:col>
      <xdr:colOff>95250</xdr:colOff>
      <xdr:row>275</xdr:row>
      <xdr:rowOff>0</xdr:rowOff>
    </xdr:to>
    <xdr:pic>
      <xdr:nvPicPr>
        <xdr:cNvPr id="1056" name="Picture 128"/>
        <xdr:cNvPicPr>
          <a:picLocks noChangeAspect="1" noChangeArrowheads="1"/>
        </xdr:cNvPicPr>
      </xdr:nvPicPr>
      <xdr:blipFill>
        <a:blip xmlns:r="http://schemas.openxmlformats.org/officeDocument/2006/relationships" r:embed="rId1"/>
        <a:srcRect/>
        <a:stretch>
          <a:fillRect/>
        </a:stretch>
      </xdr:blipFill>
      <xdr:spPr bwMode="auto">
        <a:xfrm>
          <a:off x="409575" y="72018525"/>
          <a:ext cx="95250" cy="0"/>
        </a:xfrm>
        <a:prstGeom prst="rect">
          <a:avLst/>
        </a:prstGeom>
        <a:noFill/>
        <a:ln w="9525">
          <a:noFill/>
          <a:miter lim="800000"/>
          <a:headEnd/>
          <a:tailEnd/>
        </a:ln>
      </xdr:spPr>
    </xdr:pic>
    <xdr:clientData/>
  </xdr:twoCellAnchor>
  <xdr:twoCellAnchor>
    <xdr:from>
      <xdr:col>1</xdr:col>
      <xdr:colOff>0</xdr:colOff>
      <xdr:row>275</xdr:row>
      <xdr:rowOff>0</xdr:rowOff>
    </xdr:from>
    <xdr:to>
      <xdr:col>1</xdr:col>
      <xdr:colOff>95250</xdr:colOff>
      <xdr:row>275</xdr:row>
      <xdr:rowOff>0</xdr:rowOff>
    </xdr:to>
    <xdr:pic>
      <xdr:nvPicPr>
        <xdr:cNvPr id="1057" name="Picture 129"/>
        <xdr:cNvPicPr>
          <a:picLocks noChangeAspect="1" noChangeArrowheads="1"/>
        </xdr:cNvPicPr>
      </xdr:nvPicPr>
      <xdr:blipFill>
        <a:blip xmlns:r="http://schemas.openxmlformats.org/officeDocument/2006/relationships" r:embed="rId1"/>
        <a:srcRect/>
        <a:stretch>
          <a:fillRect/>
        </a:stretch>
      </xdr:blipFill>
      <xdr:spPr bwMode="auto">
        <a:xfrm>
          <a:off x="409575" y="72018525"/>
          <a:ext cx="95250" cy="0"/>
        </a:xfrm>
        <a:prstGeom prst="rect">
          <a:avLst/>
        </a:prstGeom>
        <a:noFill/>
        <a:ln w="9525">
          <a:noFill/>
          <a:miter lim="800000"/>
          <a:headEnd/>
          <a:tailEnd/>
        </a:ln>
      </xdr:spPr>
    </xdr:pic>
    <xdr:clientData/>
  </xdr:twoCellAnchor>
  <xdr:twoCellAnchor>
    <xdr:from>
      <xdr:col>1</xdr:col>
      <xdr:colOff>0</xdr:colOff>
      <xdr:row>275</xdr:row>
      <xdr:rowOff>0</xdr:rowOff>
    </xdr:from>
    <xdr:to>
      <xdr:col>1</xdr:col>
      <xdr:colOff>95250</xdr:colOff>
      <xdr:row>275</xdr:row>
      <xdr:rowOff>0</xdr:rowOff>
    </xdr:to>
    <xdr:pic>
      <xdr:nvPicPr>
        <xdr:cNvPr id="1058" name="Picture 130"/>
        <xdr:cNvPicPr>
          <a:picLocks noChangeAspect="1" noChangeArrowheads="1"/>
        </xdr:cNvPicPr>
      </xdr:nvPicPr>
      <xdr:blipFill>
        <a:blip xmlns:r="http://schemas.openxmlformats.org/officeDocument/2006/relationships" r:embed="rId1"/>
        <a:srcRect/>
        <a:stretch>
          <a:fillRect/>
        </a:stretch>
      </xdr:blipFill>
      <xdr:spPr bwMode="auto">
        <a:xfrm>
          <a:off x="409575" y="72018525"/>
          <a:ext cx="95250" cy="0"/>
        </a:xfrm>
        <a:prstGeom prst="rect">
          <a:avLst/>
        </a:prstGeom>
        <a:noFill/>
        <a:ln w="9525">
          <a:noFill/>
          <a:miter lim="800000"/>
          <a:headEnd/>
          <a:tailEnd/>
        </a:ln>
      </xdr:spPr>
    </xdr:pic>
    <xdr:clientData/>
  </xdr:twoCellAnchor>
  <xdr:twoCellAnchor>
    <xdr:from>
      <xdr:col>1</xdr:col>
      <xdr:colOff>0</xdr:colOff>
      <xdr:row>275</xdr:row>
      <xdr:rowOff>0</xdr:rowOff>
    </xdr:from>
    <xdr:to>
      <xdr:col>1</xdr:col>
      <xdr:colOff>95250</xdr:colOff>
      <xdr:row>275</xdr:row>
      <xdr:rowOff>0</xdr:rowOff>
    </xdr:to>
    <xdr:pic>
      <xdr:nvPicPr>
        <xdr:cNvPr id="1059" name="Picture 131"/>
        <xdr:cNvPicPr>
          <a:picLocks noChangeAspect="1" noChangeArrowheads="1"/>
        </xdr:cNvPicPr>
      </xdr:nvPicPr>
      <xdr:blipFill>
        <a:blip xmlns:r="http://schemas.openxmlformats.org/officeDocument/2006/relationships" r:embed="rId1"/>
        <a:srcRect/>
        <a:stretch>
          <a:fillRect/>
        </a:stretch>
      </xdr:blipFill>
      <xdr:spPr bwMode="auto">
        <a:xfrm>
          <a:off x="409575" y="72018525"/>
          <a:ext cx="95250" cy="0"/>
        </a:xfrm>
        <a:prstGeom prst="rect">
          <a:avLst/>
        </a:prstGeom>
        <a:noFill/>
        <a:ln w="9525">
          <a:noFill/>
          <a:miter lim="800000"/>
          <a:headEnd/>
          <a:tailEnd/>
        </a:ln>
      </xdr:spPr>
    </xdr:pic>
    <xdr:clientData/>
  </xdr:twoCellAnchor>
  <xdr:twoCellAnchor>
    <xdr:from>
      <xdr:col>1</xdr:col>
      <xdr:colOff>0</xdr:colOff>
      <xdr:row>275</xdr:row>
      <xdr:rowOff>0</xdr:rowOff>
    </xdr:from>
    <xdr:to>
      <xdr:col>1</xdr:col>
      <xdr:colOff>95250</xdr:colOff>
      <xdr:row>275</xdr:row>
      <xdr:rowOff>0</xdr:rowOff>
    </xdr:to>
    <xdr:pic>
      <xdr:nvPicPr>
        <xdr:cNvPr id="1060" name="Picture 132"/>
        <xdr:cNvPicPr>
          <a:picLocks noChangeAspect="1" noChangeArrowheads="1"/>
        </xdr:cNvPicPr>
      </xdr:nvPicPr>
      <xdr:blipFill>
        <a:blip xmlns:r="http://schemas.openxmlformats.org/officeDocument/2006/relationships" r:embed="rId1"/>
        <a:srcRect/>
        <a:stretch>
          <a:fillRect/>
        </a:stretch>
      </xdr:blipFill>
      <xdr:spPr bwMode="auto">
        <a:xfrm>
          <a:off x="409575" y="72018525"/>
          <a:ext cx="95250" cy="0"/>
        </a:xfrm>
        <a:prstGeom prst="rect">
          <a:avLst/>
        </a:prstGeom>
        <a:noFill/>
        <a:ln w="9525">
          <a:noFill/>
          <a:miter lim="800000"/>
          <a:headEnd/>
          <a:tailEnd/>
        </a:ln>
      </xdr:spPr>
    </xdr:pic>
    <xdr:clientData/>
  </xdr:twoCellAnchor>
  <xdr:twoCellAnchor>
    <xdr:from>
      <xdr:col>1</xdr:col>
      <xdr:colOff>0</xdr:colOff>
      <xdr:row>275</xdr:row>
      <xdr:rowOff>0</xdr:rowOff>
    </xdr:from>
    <xdr:to>
      <xdr:col>1</xdr:col>
      <xdr:colOff>95250</xdr:colOff>
      <xdr:row>275</xdr:row>
      <xdr:rowOff>0</xdr:rowOff>
    </xdr:to>
    <xdr:pic>
      <xdr:nvPicPr>
        <xdr:cNvPr id="1061" name="Picture 133"/>
        <xdr:cNvPicPr>
          <a:picLocks noChangeAspect="1" noChangeArrowheads="1"/>
        </xdr:cNvPicPr>
      </xdr:nvPicPr>
      <xdr:blipFill>
        <a:blip xmlns:r="http://schemas.openxmlformats.org/officeDocument/2006/relationships" r:embed="rId1"/>
        <a:srcRect/>
        <a:stretch>
          <a:fillRect/>
        </a:stretch>
      </xdr:blipFill>
      <xdr:spPr bwMode="auto">
        <a:xfrm>
          <a:off x="409575" y="72018525"/>
          <a:ext cx="95250" cy="0"/>
        </a:xfrm>
        <a:prstGeom prst="rect">
          <a:avLst/>
        </a:prstGeom>
        <a:noFill/>
        <a:ln w="9525">
          <a:noFill/>
          <a:miter lim="800000"/>
          <a:headEnd/>
          <a:tailEnd/>
        </a:ln>
      </xdr:spPr>
    </xdr:pic>
    <xdr:clientData/>
  </xdr:twoCellAnchor>
  <xdr:twoCellAnchor>
    <xdr:from>
      <xdr:col>1</xdr:col>
      <xdr:colOff>0</xdr:colOff>
      <xdr:row>275</xdr:row>
      <xdr:rowOff>0</xdr:rowOff>
    </xdr:from>
    <xdr:to>
      <xdr:col>1</xdr:col>
      <xdr:colOff>95250</xdr:colOff>
      <xdr:row>275</xdr:row>
      <xdr:rowOff>0</xdr:rowOff>
    </xdr:to>
    <xdr:pic>
      <xdr:nvPicPr>
        <xdr:cNvPr id="1062" name="Picture 134"/>
        <xdr:cNvPicPr>
          <a:picLocks noChangeAspect="1" noChangeArrowheads="1"/>
        </xdr:cNvPicPr>
      </xdr:nvPicPr>
      <xdr:blipFill>
        <a:blip xmlns:r="http://schemas.openxmlformats.org/officeDocument/2006/relationships" r:embed="rId1"/>
        <a:srcRect/>
        <a:stretch>
          <a:fillRect/>
        </a:stretch>
      </xdr:blipFill>
      <xdr:spPr bwMode="auto">
        <a:xfrm>
          <a:off x="409575" y="72018525"/>
          <a:ext cx="95250" cy="0"/>
        </a:xfrm>
        <a:prstGeom prst="rect">
          <a:avLst/>
        </a:prstGeom>
        <a:noFill/>
        <a:ln w="9525">
          <a:noFill/>
          <a:miter lim="800000"/>
          <a:headEnd/>
          <a:tailEnd/>
        </a:ln>
      </xdr:spPr>
    </xdr:pic>
    <xdr:clientData/>
  </xdr:twoCellAnchor>
  <xdr:twoCellAnchor>
    <xdr:from>
      <xdr:col>1</xdr:col>
      <xdr:colOff>0</xdr:colOff>
      <xdr:row>275</xdr:row>
      <xdr:rowOff>0</xdr:rowOff>
    </xdr:from>
    <xdr:to>
      <xdr:col>1</xdr:col>
      <xdr:colOff>95250</xdr:colOff>
      <xdr:row>275</xdr:row>
      <xdr:rowOff>0</xdr:rowOff>
    </xdr:to>
    <xdr:pic>
      <xdr:nvPicPr>
        <xdr:cNvPr id="1063" name="Picture 135"/>
        <xdr:cNvPicPr>
          <a:picLocks noChangeAspect="1" noChangeArrowheads="1"/>
        </xdr:cNvPicPr>
      </xdr:nvPicPr>
      <xdr:blipFill>
        <a:blip xmlns:r="http://schemas.openxmlformats.org/officeDocument/2006/relationships" r:embed="rId1"/>
        <a:srcRect/>
        <a:stretch>
          <a:fillRect/>
        </a:stretch>
      </xdr:blipFill>
      <xdr:spPr bwMode="auto">
        <a:xfrm>
          <a:off x="409575" y="72018525"/>
          <a:ext cx="95250" cy="0"/>
        </a:xfrm>
        <a:prstGeom prst="rect">
          <a:avLst/>
        </a:prstGeom>
        <a:noFill/>
        <a:ln w="9525">
          <a:noFill/>
          <a:miter lim="800000"/>
          <a:headEnd/>
          <a:tailEnd/>
        </a:ln>
      </xdr:spPr>
    </xdr:pic>
    <xdr:clientData/>
  </xdr:twoCellAnchor>
  <xdr:twoCellAnchor>
    <xdr:from>
      <xdr:col>1</xdr:col>
      <xdr:colOff>0</xdr:colOff>
      <xdr:row>275</xdr:row>
      <xdr:rowOff>0</xdr:rowOff>
    </xdr:from>
    <xdr:to>
      <xdr:col>1</xdr:col>
      <xdr:colOff>95250</xdr:colOff>
      <xdr:row>275</xdr:row>
      <xdr:rowOff>0</xdr:rowOff>
    </xdr:to>
    <xdr:pic>
      <xdr:nvPicPr>
        <xdr:cNvPr id="1064" name="Picture 136"/>
        <xdr:cNvPicPr>
          <a:picLocks noChangeAspect="1" noChangeArrowheads="1"/>
        </xdr:cNvPicPr>
      </xdr:nvPicPr>
      <xdr:blipFill>
        <a:blip xmlns:r="http://schemas.openxmlformats.org/officeDocument/2006/relationships" r:embed="rId1"/>
        <a:srcRect/>
        <a:stretch>
          <a:fillRect/>
        </a:stretch>
      </xdr:blipFill>
      <xdr:spPr bwMode="auto">
        <a:xfrm>
          <a:off x="409575" y="72018525"/>
          <a:ext cx="95250" cy="0"/>
        </a:xfrm>
        <a:prstGeom prst="rect">
          <a:avLst/>
        </a:prstGeom>
        <a:noFill/>
        <a:ln w="9525">
          <a:noFill/>
          <a:miter lim="800000"/>
          <a:headEnd/>
          <a:tailEnd/>
        </a:ln>
      </xdr:spPr>
    </xdr:pic>
    <xdr:clientData/>
  </xdr:twoCellAnchor>
  <xdr:twoCellAnchor>
    <xdr:from>
      <xdr:col>1</xdr:col>
      <xdr:colOff>0</xdr:colOff>
      <xdr:row>275</xdr:row>
      <xdr:rowOff>0</xdr:rowOff>
    </xdr:from>
    <xdr:to>
      <xdr:col>1</xdr:col>
      <xdr:colOff>95250</xdr:colOff>
      <xdr:row>275</xdr:row>
      <xdr:rowOff>0</xdr:rowOff>
    </xdr:to>
    <xdr:pic>
      <xdr:nvPicPr>
        <xdr:cNvPr id="1065" name="Picture 137"/>
        <xdr:cNvPicPr>
          <a:picLocks noChangeAspect="1" noChangeArrowheads="1"/>
        </xdr:cNvPicPr>
      </xdr:nvPicPr>
      <xdr:blipFill>
        <a:blip xmlns:r="http://schemas.openxmlformats.org/officeDocument/2006/relationships" r:embed="rId1"/>
        <a:srcRect/>
        <a:stretch>
          <a:fillRect/>
        </a:stretch>
      </xdr:blipFill>
      <xdr:spPr bwMode="auto">
        <a:xfrm>
          <a:off x="409575" y="72018525"/>
          <a:ext cx="95250" cy="0"/>
        </a:xfrm>
        <a:prstGeom prst="rect">
          <a:avLst/>
        </a:prstGeom>
        <a:noFill/>
        <a:ln w="9525">
          <a:noFill/>
          <a:miter lim="800000"/>
          <a:headEnd/>
          <a:tailEnd/>
        </a:ln>
      </xdr:spPr>
    </xdr:pic>
    <xdr:clientData/>
  </xdr:twoCellAnchor>
  <xdr:twoCellAnchor>
    <xdr:from>
      <xdr:col>1</xdr:col>
      <xdr:colOff>0</xdr:colOff>
      <xdr:row>275</xdr:row>
      <xdr:rowOff>0</xdr:rowOff>
    </xdr:from>
    <xdr:to>
      <xdr:col>1</xdr:col>
      <xdr:colOff>95250</xdr:colOff>
      <xdr:row>275</xdr:row>
      <xdr:rowOff>0</xdr:rowOff>
    </xdr:to>
    <xdr:pic>
      <xdr:nvPicPr>
        <xdr:cNvPr id="1066" name="Picture 138"/>
        <xdr:cNvPicPr>
          <a:picLocks noChangeAspect="1" noChangeArrowheads="1"/>
        </xdr:cNvPicPr>
      </xdr:nvPicPr>
      <xdr:blipFill>
        <a:blip xmlns:r="http://schemas.openxmlformats.org/officeDocument/2006/relationships" r:embed="rId1"/>
        <a:srcRect/>
        <a:stretch>
          <a:fillRect/>
        </a:stretch>
      </xdr:blipFill>
      <xdr:spPr bwMode="auto">
        <a:xfrm>
          <a:off x="409575" y="72018525"/>
          <a:ext cx="95250" cy="0"/>
        </a:xfrm>
        <a:prstGeom prst="rect">
          <a:avLst/>
        </a:prstGeom>
        <a:noFill/>
        <a:ln w="9525">
          <a:noFill/>
          <a:miter lim="800000"/>
          <a:headEnd/>
          <a:tailEnd/>
        </a:ln>
      </xdr:spPr>
    </xdr:pic>
    <xdr:clientData/>
  </xdr:twoCellAnchor>
  <xdr:twoCellAnchor>
    <xdr:from>
      <xdr:col>1</xdr:col>
      <xdr:colOff>0</xdr:colOff>
      <xdr:row>275</xdr:row>
      <xdr:rowOff>0</xdr:rowOff>
    </xdr:from>
    <xdr:to>
      <xdr:col>1</xdr:col>
      <xdr:colOff>95250</xdr:colOff>
      <xdr:row>275</xdr:row>
      <xdr:rowOff>0</xdr:rowOff>
    </xdr:to>
    <xdr:pic>
      <xdr:nvPicPr>
        <xdr:cNvPr id="1067" name="Picture 139"/>
        <xdr:cNvPicPr>
          <a:picLocks noChangeAspect="1" noChangeArrowheads="1"/>
        </xdr:cNvPicPr>
      </xdr:nvPicPr>
      <xdr:blipFill>
        <a:blip xmlns:r="http://schemas.openxmlformats.org/officeDocument/2006/relationships" r:embed="rId1"/>
        <a:srcRect/>
        <a:stretch>
          <a:fillRect/>
        </a:stretch>
      </xdr:blipFill>
      <xdr:spPr bwMode="auto">
        <a:xfrm>
          <a:off x="409575" y="72018525"/>
          <a:ext cx="95250" cy="0"/>
        </a:xfrm>
        <a:prstGeom prst="rect">
          <a:avLst/>
        </a:prstGeom>
        <a:noFill/>
        <a:ln w="9525">
          <a:noFill/>
          <a:miter lim="800000"/>
          <a:headEnd/>
          <a:tailEnd/>
        </a:ln>
      </xdr:spPr>
    </xdr:pic>
    <xdr:clientData/>
  </xdr:twoCellAnchor>
  <xdr:twoCellAnchor>
    <xdr:from>
      <xdr:col>1</xdr:col>
      <xdr:colOff>0</xdr:colOff>
      <xdr:row>275</xdr:row>
      <xdr:rowOff>0</xdr:rowOff>
    </xdr:from>
    <xdr:to>
      <xdr:col>1</xdr:col>
      <xdr:colOff>95250</xdr:colOff>
      <xdr:row>275</xdr:row>
      <xdr:rowOff>0</xdr:rowOff>
    </xdr:to>
    <xdr:pic>
      <xdr:nvPicPr>
        <xdr:cNvPr id="1068" name="Picture 140"/>
        <xdr:cNvPicPr>
          <a:picLocks noChangeAspect="1" noChangeArrowheads="1"/>
        </xdr:cNvPicPr>
      </xdr:nvPicPr>
      <xdr:blipFill>
        <a:blip xmlns:r="http://schemas.openxmlformats.org/officeDocument/2006/relationships" r:embed="rId1"/>
        <a:srcRect/>
        <a:stretch>
          <a:fillRect/>
        </a:stretch>
      </xdr:blipFill>
      <xdr:spPr bwMode="auto">
        <a:xfrm>
          <a:off x="409575" y="72018525"/>
          <a:ext cx="95250" cy="0"/>
        </a:xfrm>
        <a:prstGeom prst="rect">
          <a:avLst/>
        </a:prstGeom>
        <a:noFill/>
        <a:ln w="9525">
          <a:noFill/>
          <a:miter lim="800000"/>
          <a:headEnd/>
          <a:tailEnd/>
        </a:ln>
      </xdr:spPr>
    </xdr:pic>
    <xdr:clientData/>
  </xdr:twoCellAnchor>
  <xdr:twoCellAnchor>
    <xdr:from>
      <xdr:col>1</xdr:col>
      <xdr:colOff>0</xdr:colOff>
      <xdr:row>275</xdr:row>
      <xdr:rowOff>0</xdr:rowOff>
    </xdr:from>
    <xdr:to>
      <xdr:col>1</xdr:col>
      <xdr:colOff>95250</xdr:colOff>
      <xdr:row>275</xdr:row>
      <xdr:rowOff>0</xdr:rowOff>
    </xdr:to>
    <xdr:pic>
      <xdr:nvPicPr>
        <xdr:cNvPr id="1069" name="Picture 141"/>
        <xdr:cNvPicPr>
          <a:picLocks noChangeAspect="1" noChangeArrowheads="1"/>
        </xdr:cNvPicPr>
      </xdr:nvPicPr>
      <xdr:blipFill>
        <a:blip xmlns:r="http://schemas.openxmlformats.org/officeDocument/2006/relationships" r:embed="rId1"/>
        <a:srcRect/>
        <a:stretch>
          <a:fillRect/>
        </a:stretch>
      </xdr:blipFill>
      <xdr:spPr bwMode="auto">
        <a:xfrm>
          <a:off x="409575" y="72018525"/>
          <a:ext cx="95250" cy="0"/>
        </a:xfrm>
        <a:prstGeom prst="rect">
          <a:avLst/>
        </a:prstGeom>
        <a:noFill/>
        <a:ln w="9525">
          <a:noFill/>
          <a:miter lim="800000"/>
          <a:headEnd/>
          <a:tailEnd/>
        </a:ln>
      </xdr:spPr>
    </xdr:pic>
    <xdr:clientData/>
  </xdr:twoCellAnchor>
  <xdr:twoCellAnchor>
    <xdr:from>
      <xdr:col>1</xdr:col>
      <xdr:colOff>0</xdr:colOff>
      <xdr:row>275</xdr:row>
      <xdr:rowOff>0</xdr:rowOff>
    </xdr:from>
    <xdr:to>
      <xdr:col>1</xdr:col>
      <xdr:colOff>95250</xdr:colOff>
      <xdr:row>275</xdr:row>
      <xdr:rowOff>0</xdr:rowOff>
    </xdr:to>
    <xdr:pic>
      <xdr:nvPicPr>
        <xdr:cNvPr id="1070" name="Picture 142"/>
        <xdr:cNvPicPr>
          <a:picLocks noChangeAspect="1" noChangeArrowheads="1"/>
        </xdr:cNvPicPr>
      </xdr:nvPicPr>
      <xdr:blipFill>
        <a:blip xmlns:r="http://schemas.openxmlformats.org/officeDocument/2006/relationships" r:embed="rId1"/>
        <a:srcRect/>
        <a:stretch>
          <a:fillRect/>
        </a:stretch>
      </xdr:blipFill>
      <xdr:spPr bwMode="auto">
        <a:xfrm>
          <a:off x="409575" y="72018525"/>
          <a:ext cx="95250" cy="0"/>
        </a:xfrm>
        <a:prstGeom prst="rect">
          <a:avLst/>
        </a:prstGeom>
        <a:noFill/>
        <a:ln w="9525">
          <a:noFill/>
          <a:miter lim="800000"/>
          <a:headEnd/>
          <a:tailEnd/>
        </a:ln>
      </xdr:spPr>
    </xdr:pic>
    <xdr:clientData/>
  </xdr:twoCellAnchor>
  <xdr:twoCellAnchor>
    <xdr:from>
      <xdr:col>1</xdr:col>
      <xdr:colOff>0</xdr:colOff>
      <xdr:row>275</xdr:row>
      <xdr:rowOff>0</xdr:rowOff>
    </xdr:from>
    <xdr:to>
      <xdr:col>1</xdr:col>
      <xdr:colOff>95250</xdr:colOff>
      <xdr:row>275</xdr:row>
      <xdr:rowOff>0</xdr:rowOff>
    </xdr:to>
    <xdr:pic>
      <xdr:nvPicPr>
        <xdr:cNvPr id="1071" name="Picture 143"/>
        <xdr:cNvPicPr>
          <a:picLocks noChangeAspect="1" noChangeArrowheads="1"/>
        </xdr:cNvPicPr>
      </xdr:nvPicPr>
      <xdr:blipFill>
        <a:blip xmlns:r="http://schemas.openxmlformats.org/officeDocument/2006/relationships" r:embed="rId1"/>
        <a:srcRect/>
        <a:stretch>
          <a:fillRect/>
        </a:stretch>
      </xdr:blipFill>
      <xdr:spPr bwMode="auto">
        <a:xfrm>
          <a:off x="409575" y="72018525"/>
          <a:ext cx="95250" cy="0"/>
        </a:xfrm>
        <a:prstGeom prst="rect">
          <a:avLst/>
        </a:prstGeom>
        <a:noFill/>
        <a:ln w="9525">
          <a:noFill/>
          <a:miter lim="800000"/>
          <a:headEnd/>
          <a:tailEnd/>
        </a:ln>
      </xdr:spPr>
    </xdr:pic>
    <xdr:clientData/>
  </xdr:twoCellAnchor>
  <xdr:twoCellAnchor>
    <xdr:from>
      <xdr:col>1</xdr:col>
      <xdr:colOff>0</xdr:colOff>
      <xdr:row>275</xdr:row>
      <xdr:rowOff>0</xdr:rowOff>
    </xdr:from>
    <xdr:to>
      <xdr:col>1</xdr:col>
      <xdr:colOff>95250</xdr:colOff>
      <xdr:row>275</xdr:row>
      <xdr:rowOff>0</xdr:rowOff>
    </xdr:to>
    <xdr:pic>
      <xdr:nvPicPr>
        <xdr:cNvPr id="1072" name="Picture 144"/>
        <xdr:cNvPicPr>
          <a:picLocks noChangeAspect="1" noChangeArrowheads="1"/>
        </xdr:cNvPicPr>
      </xdr:nvPicPr>
      <xdr:blipFill>
        <a:blip xmlns:r="http://schemas.openxmlformats.org/officeDocument/2006/relationships" r:embed="rId1"/>
        <a:srcRect/>
        <a:stretch>
          <a:fillRect/>
        </a:stretch>
      </xdr:blipFill>
      <xdr:spPr bwMode="auto">
        <a:xfrm>
          <a:off x="409575" y="72018525"/>
          <a:ext cx="95250" cy="0"/>
        </a:xfrm>
        <a:prstGeom prst="rect">
          <a:avLst/>
        </a:prstGeom>
        <a:noFill/>
        <a:ln w="9525">
          <a:noFill/>
          <a:miter lim="800000"/>
          <a:headEnd/>
          <a:tailEnd/>
        </a:ln>
      </xdr:spPr>
    </xdr:pic>
    <xdr:clientData/>
  </xdr:twoCellAnchor>
  <xdr:twoCellAnchor>
    <xdr:from>
      <xdr:col>1</xdr:col>
      <xdr:colOff>0</xdr:colOff>
      <xdr:row>275</xdr:row>
      <xdr:rowOff>0</xdr:rowOff>
    </xdr:from>
    <xdr:to>
      <xdr:col>1</xdr:col>
      <xdr:colOff>95250</xdr:colOff>
      <xdr:row>275</xdr:row>
      <xdr:rowOff>0</xdr:rowOff>
    </xdr:to>
    <xdr:pic>
      <xdr:nvPicPr>
        <xdr:cNvPr id="1073" name="Picture 145"/>
        <xdr:cNvPicPr>
          <a:picLocks noChangeAspect="1" noChangeArrowheads="1"/>
        </xdr:cNvPicPr>
      </xdr:nvPicPr>
      <xdr:blipFill>
        <a:blip xmlns:r="http://schemas.openxmlformats.org/officeDocument/2006/relationships" r:embed="rId1"/>
        <a:srcRect/>
        <a:stretch>
          <a:fillRect/>
        </a:stretch>
      </xdr:blipFill>
      <xdr:spPr bwMode="auto">
        <a:xfrm>
          <a:off x="409575" y="72018525"/>
          <a:ext cx="95250" cy="0"/>
        </a:xfrm>
        <a:prstGeom prst="rect">
          <a:avLst/>
        </a:prstGeom>
        <a:noFill/>
        <a:ln w="9525">
          <a:noFill/>
          <a:miter lim="800000"/>
          <a:headEnd/>
          <a:tailEnd/>
        </a:ln>
      </xdr:spPr>
    </xdr:pic>
    <xdr:clientData/>
  </xdr:twoCellAnchor>
  <xdr:twoCellAnchor>
    <xdr:from>
      <xdr:col>1</xdr:col>
      <xdr:colOff>0</xdr:colOff>
      <xdr:row>275</xdr:row>
      <xdr:rowOff>0</xdr:rowOff>
    </xdr:from>
    <xdr:to>
      <xdr:col>1</xdr:col>
      <xdr:colOff>95250</xdr:colOff>
      <xdr:row>275</xdr:row>
      <xdr:rowOff>0</xdr:rowOff>
    </xdr:to>
    <xdr:pic>
      <xdr:nvPicPr>
        <xdr:cNvPr id="1074" name="Picture 146"/>
        <xdr:cNvPicPr>
          <a:picLocks noChangeAspect="1" noChangeArrowheads="1"/>
        </xdr:cNvPicPr>
      </xdr:nvPicPr>
      <xdr:blipFill>
        <a:blip xmlns:r="http://schemas.openxmlformats.org/officeDocument/2006/relationships" r:embed="rId1"/>
        <a:srcRect/>
        <a:stretch>
          <a:fillRect/>
        </a:stretch>
      </xdr:blipFill>
      <xdr:spPr bwMode="auto">
        <a:xfrm>
          <a:off x="409575" y="72018525"/>
          <a:ext cx="95250" cy="0"/>
        </a:xfrm>
        <a:prstGeom prst="rect">
          <a:avLst/>
        </a:prstGeom>
        <a:noFill/>
        <a:ln w="9525">
          <a:noFill/>
          <a:miter lim="800000"/>
          <a:headEnd/>
          <a:tailEnd/>
        </a:ln>
      </xdr:spPr>
    </xdr:pic>
    <xdr:clientData/>
  </xdr:twoCellAnchor>
  <xdr:twoCellAnchor>
    <xdr:from>
      <xdr:col>1</xdr:col>
      <xdr:colOff>0</xdr:colOff>
      <xdr:row>275</xdr:row>
      <xdr:rowOff>0</xdr:rowOff>
    </xdr:from>
    <xdr:to>
      <xdr:col>1</xdr:col>
      <xdr:colOff>95250</xdr:colOff>
      <xdr:row>275</xdr:row>
      <xdr:rowOff>0</xdr:rowOff>
    </xdr:to>
    <xdr:pic>
      <xdr:nvPicPr>
        <xdr:cNvPr id="1075" name="Picture 147"/>
        <xdr:cNvPicPr>
          <a:picLocks noChangeAspect="1" noChangeArrowheads="1"/>
        </xdr:cNvPicPr>
      </xdr:nvPicPr>
      <xdr:blipFill>
        <a:blip xmlns:r="http://schemas.openxmlformats.org/officeDocument/2006/relationships" r:embed="rId1"/>
        <a:srcRect/>
        <a:stretch>
          <a:fillRect/>
        </a:stretch>
      </xdr:blipFill>
      <xdr:spPr bwMode="auto">
        <a:xfrm>
          <a:off x="409575" y="72018525"/>
          <a:ext cx="95250" cy="0"/>
        </a:xfrm>
        <a:prstGeom prst="rect">
          <a:avLst/>
        </a:prstGeom>
        <a:noFill/>
        <a:ln w="9525">
          <a:noFill/>
          <a:miter lim="800000"/>
          <a:headEnd/>
          <a:tailEnd/>
        </a:ln>
      </xdr:spPr>
    </xdr:pic>
    <xdr:clientData/>
  </xdr:twoCellAnchor>
  <xdr:twoCellAnchor>
    <xdr:from>
      <xdr:col>1</xdr:col>
      <xdr:colOff>0</xdr:colOff>
      <xdr:row>275</xdr:row>
      <xdr:rowOff>0</xdr:rowOff>
    </xdr:from>
    <xdr:to>
      <xdr:col>1</xdr:col>
      <xdr:colOff>95250</xdr:colOff>
      <xdr:row>275</xdr:row>
      <xdr:rowOff>0</xdr:rowOff>
    </xdr:to>
    <xdr:pic>
      <xdr:nvPicPr>
        <xdr:cNvPr id="1076" name="Picture 148"/>
        <xdr:cNvPicPr>
          <a:picLocks noChangeAspect="1" noChangeArrowheads="1"/>
        </xdr:cNvPicPr>
      </xdr:nvPicPr>
      <xdr:blipFill>
        <a:blip xmlns:r="http://schemas.openxmlformats.org/officeDocument/2006/relationships" r:embed="rId1"/>
        <a:srcRect/>
        <a:stretch>
          <a:fillRect/>
        </a:stretch>
      </xdr:blipFill>
      <xdr:spPr bwMode="auto">
        <a:xfrm>
          <a:off x="409575" y="72018525"/>
          <a:ext cx="95250" cy="0"/>
        </a:xfrm>
        <a:prstGeom prst="rect">
          <a:avLst/>
        </a:prstGeom>
        <a:noFill/>
        <a:ln w="9525">
          <a:noFill/>
          <a:miter lim="800000"/>
          <a:headEnd/>
          <a:tailEnd/>
        </a:ln>
      </xdr:spPr>
    </xdr:pic>
    <xdr:clientData/>
  </xdr:twoCellAnchor>
  <xdr:twoCellAnchor>
    <xdr:from>
      <xdr:col>1</xdr:col>
      <xdr:colOff>0</xdr:colOff>
      <xdr:row>275</xdr:row>
      <xdr:rowOff>0</xdr:rowOff>
    </xdr:from>
    <xdr:to>
      <xdr:col>1</xdr:col>
      <xdr:colOff>95250</xdr:colOff>
      <xdr:row>275</xdr:row>
      <xdr:rowOff>0</xdr:rowOff>
    </xdr:to>
    <xdr:pic>
      <xdr:nvPicPr>
        <xdr:cNvPr id="1077" name="Picture 149"/>
        <xdr:cNvPicPr>
          <a:picLocks noChangeAspect="1" noChangeArrowheads="1"/>
        </xdr:cNvPicPr>
      </xdr:nvPicPr>
      <xdr:blipFill>
        <a:blip xmlns:r="http://schemas.openxmlformats.org/officeDocument/2006/relationships" r:embed="rId1"/>
        <a:srcRect/>
        <a:stretch>
          <a:fillRect/>
        </a:stretch>
      </xdr:blipFill>
      <xdr:spPr bwMode="auto">
        <a:xfrm>
          <a:off x="409575" y="72018525"/>
          <a:ext cx="95250" cy="0"/>
        </a:xfrm>
        <a:prstGeom prst="rect">
          <a:avLst/>
        </a:prstGeom>
        <a:noFill/>
        <a:ln w="9525">
          <a:noFill/>
          <a:miter lim="800000"/>
          <a:headEnd/>
          <a:tailEnd/>
        </a:ln>
      </xdr:spPr>
    </xdr:pic>
    <xdr:clientData/>
  </xdr:twoCellAnchor>
  <xdr:twoCellAnchor>
    <xdr:from>
      <xdr:col>1</xdr:col>
      <xdr:colOff>0</xdr:colOff>
      <xdr:row>275</xdr:row>
      <xdr:rowOff>0</xdr:rowOff>
    </xdr:from>
    <xdr:to>
      <xdr:col>1</xdr:col>
      <xdr:colOff>95250</xdr:colOff>
      <xdr:row>275</xdr:row>
      <xdr:rowOff>0</xdr:rowOff>
    </xdr:to>
    <xdr:pic>
      <xdr:nvPicPr>
        <xdr:cNvPr id="1078" name="Picture 150"/>
        <xdr:cNvPicPr>
          <a:picLocks noChangeAspect="1" noChangeArrowheads="1"/>
        </xdr:cNvPicPr>
      </xdr:nvPicPr>
      <xdr:blipFill>
        <a:blip xmlns:r="http://schemas.openxmlformats.org/officeDocument/2006/relationships" r:embed="rId1"/>
        <a:srcRect/>
        <a:stretch>
          <a:fillRect/>
        </a:stretch>
      </xdr:blipFill>
      <xdr:spPr bwMode="auto">
        <a:xfrm>
          <a:off x="409575" y="72018525"/>
          <a:ext cx="95250" cy="0"/>
        </a:xfrm>
        <a:prstGeom prst="rect">
          <a:avLst/>
        </a:prstGeom>
        <a:noFill/>
        <a:ln w="9525">
          <a:noFill/>
          <a:miter lim="800000"/>
          <a:headEnd/>
          <a:tailEnd/>
        </a:ln>
      </xdr:spPr>
    </xdr:pic>
    <xdr:clientData/>
  </xdr:twoCellAnchor>
  <xdr:twoCellAnchor>
    <xdr:from>
      <xdr:col>1</xdr:col>
      <xdr:colOff>0</xdr:colOff>
      <xdr:row>275</xdr:row>
      <xdr:rowOff>0</xdr:rowOff>
    </xdr:from>
    <xdr:to>
      <xdr:col>1</xdr:col>
      <xdr:colOff>95250</xdr:colOff>
      <xdr:row>275</xdr:row>
      <xdr:rowOff>0</xdr:rowOff>
    </xdr:to>
    <xdr:pic>
      <xdr:nvPicPr>
        <xdr:cNvPr id="1079" name="Picture 151"/>
        <xdr:cNvPicPr>
          <a:picLocks noChangeAspect="1" noChangeArrowheads="1"/>
        </xdr:cNvPicPr>
      </xdr:nvPicPr>
      <xdr:blipFill>
        <a:blip xmlns:r="http://schemas.openxmlformats.org/officeDocument/2006/relationships" r:embed="rId1"/>
        <a:srcRect/>
        <a:stretch>
          <a:fillRect/>
        </a:stretch>
      </xdr:blipFill>
      <xdr:spPr bwMode="auto">
        <a:xfrm>
          <a:off x="409575" y="72018525"/>
          <a:ext cx="95250" cy="0"/>
        </a:xfrm>
        <a:prstGeom prst="rect">
          <a:avLst/>
        </a:prstGeom>
        <a:noFill/>
        <a:ln w="9525">
          <a:noFill/>
          <a:miter lim="800000"/>
          <a:headEnd/>
          <a:tailEnd/>
        </a:ln>
      </xdr:spPr>
    </xdr:pic>
    <xdr:clientData/>
  </xdr:twoCellAnchor>
  <xdr:twoCellAnchor>
    <xdr:from>
      <xdr:col>1</xdr:col>
      <xdr:colOff>0</xdr:colOff>
      <xdr:row>275</xdr:row>
      <xdr:rowOff>0</xdr:rowOff>
    </xdr:from>
    <xdr:to>
      <xdr:col>1</xdr:col>
      <xdr:colOff>95250</xdr:colOff>
      <xdr:row>275</xdr:row>
      <xdr:rowOff>0</xdr:rowOff>
    </xdr:to>
    <xdr:pic>
      <xdr:nvPicPr>
        <xdr:cNvPr id="1080" name="Picture 152"/>
        <xdr:cNvPicPr>
          <a:picLocks noChangeAspect="1" noChangeArrowheads="1"/>
        </xdr:cNvPicPr>
      </xdr:nvPicPr>
      <xdr:blipFill>
        <a:blip xmlns:r="http://schemas.openxmlformats.org/officeDocument/2006/relationships" r:embed="rId1"/>
        <a:srcRect/>
        <a:stretch>
          <a:fillRect/>
        </a:stretch>
      </xdr:blipFill>
      <xdr:spPr bwMode="auto">
        <a:xfrm>
          <a:off x="409575" y="72018525"/>
          <a:ext cx="95250" cy="0"/>
        </a:xfrm>
        <a:prstGeom prst="rect">
          <a:avLst/>
        </a:prstGeom>
        <a:noFill/>
        <a:ln w="9525">
          <a:noFill/>
          <a:miter lim="800000"/>
          <a:headEnd/>
          <a:tailEnd/>
        </a:ln>
      </xdr:spPr>
    </xdr:pic>
    <xdr:clientData/>
  </xdr:twoCellAnchor>
  <xdr:twoCellAnchor>
    <xdr:from>
      <xdr:col>1</xdr:col>
      <xdr:colOff>0</xdr:colOff>
      <xdr:row>280</xdr:row>
      <xdr:rowOff>0</xdr:rowOff>
    </xdr:from>
    <xdr:to>
      <xdr:col>1</xdr:col>
      <xdr:colOff>95250</xdr:colOff>
      <xdr:row>280</xdr:row>
      <xdr:rowOff>0</xdr:rowOff>
    </xdr:to>
    <xdr:pic>
      <xdr:nvPicPr>
        <xdr:cNvPr id="1081" name="Picture 153"/>
        <xdr:cNvPicPr>
          <a:picLocks noChangeAspect="1" noChangeArrowheads="1"/>
        </xdr:cNvPicPr>
      </xdr:nvPicPr>
      <xdr:blipFill>
        <a:blip xmlns:r="http://schemas.openxmlformats.org/officeDocument/2006/relationships" r:embed="rId1"/>
        <a:srcRect/>
        <a:stretch>
          <a:fillRect/>
        </a:stretch>
      </xdr:blipFill>
      <xdr:spPr bwMode="auto">
        <a:xfrm>
          <a:off x="409575" y="73580625"/>
          <a:ext cx="95250" cy="0"/>
        </a:xfrm>
        <a:prstGeom prst="rect">
          <a:avLst/>
        </a:prstGeom>
        <a:noFill/>
        <a:ln w="9525">
          <a:noFill/>
          <a:miter lim="800000"/>
          <a:headEnd/>
          <a:tailEnd/>
        </a:ln>
      </xdr:spPr>
    </xdr:pic>
    <xdr:clientData/>
  </xdr:twoCellAnchor>
  <xdr:twoCellAnchor>
    <xdr:from>
      <xdr:col>1</xdr:col>
      <xdr:colOff>0</xdr:colOff>
      <xdr:row>280</xdr:row>
      <xdr:rowOff>0</xdr:rowOff>
    </xdr:from>
    <xdr:to>
      <xdr:col>1</xdr:col>
      <xdr:colOff>95250</xdr:colOff>
      <xdr:row>280</xdr:row>
      <xdr:rowOff>0</xdr:rowOff>
    </xdr:to>
    <xdr:pic>
      <xdr:nvPicPr>
        <xdr:cNvPr id="1082" name="Picture 154"/>
        <xdr:cNvPicPr>
          <a:picLocks noChangeAspect="1" noChangeArrowheads="1"/>
        </xdr:cNvPicPr>
      </xdr:nvPicPr>
      <xdr:blipFill>
        <a:blip xmlns:r="http://schemas.openxmlformats.org/officeDocument/2006/relationships" r:embed="rId1"/>
        <a:srcRect/>
        <a:stretch>
          <a:fillRect/>
        </a:stretch>
      </xdr:blipFill>
      <xdr:spPr bwMode="auto">
        <a:xfrm>
          <a:off x="409575" y="73580625"/>
          <a:ext cx="95250" cy="0"/>
        </a:xfrm>
        <a:prstGeom prst="rect">
          <a:avLst/>
        </a:prstGeom>
        <a:noFill/>
        <a:ln w="9525">
          <a:noFill/>
          <a:miter lim="800000"/>
          <a:headEnd/>
          <a:tailEnd/>
        </a:ln>
      </xdr:spPr>
    </xdr:pic>
    <xdr:clientData/>
  </xdr:twoCellAnchor>
  <xdr:twoCellAnchor>
    <xdr:from>
      <xdr:col>1</xdr:col>
      <xdr:colOff>0</xdr:colOff>
      <xdr:row>280</xdr:row>
      <xdr:rowOff>0</xdr:rowOff>
    </xdr:from>
    <xdr:to>
      <xdr:col>1</xdr:col>
      <xdr:colOff>95250</xdr:colOff>
      <xdr:row>280</xdr:row>
      <xdr:rowOff>0</xdr:rowOff>
    </xdr:to>
    <xdr:pic>
      <xdr:nvPicPr>
        <xdr:cNvPr id="1083" name="Picture 155"/>
        <xdr:cNvPicPr>
          <a:picLocks noChangeAspect="1" noChangeArrowheads="1"/>
        </xdr:cNvPicPr>
      </xdr:nvPicPr>
      <xdr:blipFill>
        <a:blip xmlns:r="http://schemas.openxmlformats.org/officeDocument/2006/relationships" r:embed="rId1"/>
        <a:srcRect/>
        <a:stretch>
          <a:fillRect/>
        </a:stretch>
      </xdr:blipFill>
      <xdr:spPr bwMode="auto">
        <a:xfrm>
          <a:off x="409575" y="73580625"/>
          <a:ext cx="95250" cy="0"/>
        </a:xfrm>
        <a:prstGeom prst="rect">
          <a:avLst/>
        </a:prstGeom>
        <a:noFill/>
        <a:ln w="9525">
          <a:noFill/>
          <a:miter lim="800000"/>
          <a:headEnd/>
          <a:tailEnd/>
        </a:ln>
      </xdr:spPr>
    </xdr:pic>
    <xdr:clientData/>
  </xdr:twoCellAnchor>
  <xdr:twoCellAnchor>
    <xdr:from>
      <xdr:col>1</xdr:col>
      <xdr:colOff>0</xdr:colOff>
      <xdr:row>280</xdr:row>
      <xdr:rowOff>0</xdr:rowOff>
    </xdr:from>
    <xdr:to>
      <xdr:col>1</xdr:col>
      <xdr:colOff>95250</xdr:colOff>
      <xdr:row>280</xdr:row>
      <xdr:rowOff>0</xdr:rowOff>
    </xdr:to>
    <xdr:pic>
      <xdr:nvPicPr>
        <xdr:cNvPr id="1084" name="Picture 156"/>
        <xdr:cNvPicPr>
          <a:picLocks noChangeAspect="1" noChangeArrowheads="1"/>
        </xdr:cNvPicPr>
      </xdr:nvPicPr>
      <xdr:blipFill>
        <a:blip xmlns:r="http://schemas.openxmlformats.org/officeDocument/2006/relationships" r:embed="rId1"/>
        <a:srcRect/>
        <a:stretch>
          <a:fillRect/>
        </a:stretch>
      </xdr:blipFill>
      <xdr:spPr bwMode="auto">
        <a:xfrm>
          <a:off x="409575" y="73580625"/>
          <a:ext cx="95250" cy="0"/>
        </a:xfrm>
        <a:prstGeom prst="rect">
          <a:avLst/>
        </a:prstGeom>
        <a:noFill/>
        <a:ln w="9525">
          <a:noFill/>
          <a:miter lim="800000"/>
          <a:headEnd/>
          <a:tailEnd/>
        </a:ln>
      </xdr:spPr>
    </xdr:pic>
    <xdr:clientData/>
  </xdr:twoCellAnchor>
  <xdr:twoCellAnchor>
    <xdr:from>
      <xdr:col>1</xdr:col>
      <xdr:colOff>0</xdr:colOff>
      <xdr:row>280</xdr:row>
      <xdr:rowOff>0</xdr:rowOff>
    </xdr:from>
    <xdr:to>
      <xdr:col>1</xdr:col>
      <xdr:colOff>95250</xdr:colOff>
      <xdr:row>280</xdr:row>
      <xdr:rowOff>0</xdr:rowOff>
    </xdr:to>
    <xdr:pic>
      <xdr:nvPicPr>
        <xdr:cNvPr id="1085" name="Picture 157"/>
        <xdr:cNvPicPr>
          <a:picLocks noChangeAspect="1" noChangeArrowheads="1"/>
        </xdr:cNvPicPr>
      </xdr:nvPicPr>
      <xdr:blipFill>
        <a:blip xmlns:r="http://schemas.openxmlformats.org/officeDocument/2006/relationships" r:embed="rId1"/>
        <a:srcRect/>
        <a:stretch>
          <a:fillRect/>
        </a:stretch>
      </xdr:blipFill>
      <xdr:spPr bwMode="auto">
        <a:xfrm>
          <a:off x="409575" y="73580625"/>
          <a:ext cx="95250" cy="0"/>
        </a:xfrm>
        <a:prstGeom prst="rect">
          <a:avLst/>
        </a:prstGeom>
        <a:noFill/>
        <a:ln w="9525">
          <a:noFill/>
          <a:miter lim="800000"/>
          <a:headEnd/>
          <a:tailEnd/>
        </a:ln>
      </xdr:spPr>
    </xdr:pic>
    <xdr:clientData/>
  </xdr:twoCellAnchor>
  <xdr:twoCellAnchor>
    <xdr:from>
      <xdr:col>1</xdr:col>
      <xdr:colOff>0</xdr:colOff>
      <xdr:row>280</xdr:row>
      <xdr:rowOff>0</xdr:rowOff>
    </xdr:from>
    <xdr:to>
      <xdr:col>1</xdr:col>
      <xdr:colOff>95250</xdr:colOff>
      <xdr:row>280</xdr:row>
      <xdr:rowOff>0</xdr:rowOff>
    </xdr:to>
    <xdr:pic>
      <xdr:nvPicPr>
        <xdr:cNvPr id="1086" name="Picture 158"/>
        <xdr:cNvPicPr>
          <a:picLocks noChangeAspect="1" noChangeArrowheads="1"/>
        </xdr:cNvPicPr>
      </xdr:nvPicPr>
      <xdr:blipFill>
        <a:blip xmlns:r="http://schemas.openxmlformats.org/officeDocument/2006/relationships" r:embed="rId1"/>
        <a:srcRect/>
        <a:stretch>
          <a:fillRect/>
        </a:stretch>
      </xdr:blipFill>
      <xdr:spPr bwMode="auto">
        <a:xfrm>
          <a:off x="409575" y="73580625"/>
          <a:ext cx="95250" cy="0"/>
        </a:xfrm>
        <a:prstGeom prst="rect">
          <a:avLst/>
        </a:prstGeom>
        <a:noFill/>
        <a:ln w="9525">
          <a:noFill/>
          <a:miter lim="800000"/>
          <a:headEnd/>
          <a:tailEnd/>
        </a:ln>
      </xdr:spPr>
    </xdr:pic>
    <xdr:clientData/>
  </xdr:twoCellAnchor>
  <xdr:twoCellAnchor>
    <xdr:from>
      <xdr:col>1</xdr:col>
      <xdr:colOff>0</xdr:colOff>
      <xdr:row>280</xdr:row>
      <xdr:rowOff>0</xdr:rowOff>
    </xdr:from>
    <xdr:to>
      <xdr:col>1</xdr:col>
      <xdr:colOff>95250</xdr:colOff>
      <xdr:row>280</xdr:row>
      <xdr:rowOff>0</xdr:rowOff>
    </xdr:to>
    <xdr:pic>
      <xdr:nvPicPr>
        <xdr:cNvPr id="1087" name="Picture 159"/>
        <xdr:cNvPicPr>
          <a:picLocks noChangeAspect="1" noChangeArrowheads="1"/>
        </xdr:cNvPicPr>
      </xdr:nvPicPr>
      <xdr:blipFill>
        <a:blip xmlns:r="http://schemas.openxmlformats.org/officeDocument/2006/relationships" r:embed="rId1"/>
        <a:srcRect/>
        <a:stretch>
          <a:fillRect/>
        </a:stretch>
      </xdr:blipFill>
      <xdr:spPr bwMode="auto">
        <a:xfrm>
          <a:off x="409575" y="73580625"/>
          <a:ext cx="95250" cy="0"/>
        </a:xfrm>
        <a:prstGeom prst="rect">
          <a:avLst/>
        </a:prstGeom>
        <a:noFill/>
        <a:ln w="9525">
          <a:noFill/>
          <a:miter lim="800000"/>
          <a:headEnd/>
          <a:tailEnd/>
        </a:ln>
      </xdr:spPr>
    </xdr:pic>
    <xdr:clientData/>
  </xdr:twoCellAnchor>
  <xdr:twoCellAnchor>
    <xdr:from>
      <xdr:col>1</xdr:col>
      <xdr:colOff>0</xdr:colOff>
      <xdr:row>280</xdr:row>
      <xdr:rowOff>0</xdr:rowOff>
    </xdr:from>
    <xdr:to>
      <xdr:col>1</xdr:col>
      <xdr:colOff>95250</xdr:colOff>
      <xdr:row>280</xdr:row>
      <xdr:rowOff>0</xdr:rowOff>
    </xdr:to>
    <xdr:pic>
      <xdr:nvPicPr>
        <xdr:cNvPr id="1088" name="Picture 160"/>
        <xdr:cNvPicPr>
          <a:picLocks noChangeAspect="1" noChangeArrowheads="1"/>
        </xdr:cNvPicPr>
      </xdr:nvPicPr>
      <xdr:blipFill>
        <a:blip xmlns:r="http://schemas.openxmlformats.org/officeDocument/2006/relationships" r:embed="rId1"/>
        <a:srcRect/>
        <a:stretch>
          <a:fillRect/>
        </a:stretch>
      </xdr:blipFill>
      <xdr:spPr bwMode="auto">
        <a:xfrm>
          <a:off x="409575" y="73580625"/>
          <a:ext cx="95250" cy="0"/>
        </a:xfrm>
        <a:prstGeom prst="rect">
          <a:avLst/>
        </a:prstGeom>
        <a:noFill/>
        <a:ln w="9525">
          <a:noFill/>
          <a:miter lim="800000"/>
          <a:headEnd/>
          <a:tailEnd/>
        </a:ln>
      </xdr:spPr>
    </xdr:pic>
    <xdr:clientData/>
  </xdr:twoCellAnchor>
  <xdr:twoCellAnchor>
    <xdr:from>
      <xdr:col>1</xdr:col>
      <xdr:colOff>0</xdr:colOff>
      <xdr:row>280</xdr:row>
      <xdr:rowOff>0</xdr:rowOff>
    </xdr:from>
    <xdr:to>
      <xdr:col>1</xdr:col>
      <xdr:colOff>95250</xdr:colOff>
      <xdr:row>280</xdr:row>
      <xdr:rowOff>0</xdr:rowOff>
    </xdr:to>
    <xdr:pic>
      <xdr:nvPicPr>
        <xdr:cNvPr id="1089" name="Picture 161"/>
        <xdr:cNvPicPr>
          <a:picLocks noChangeAspect="1" noChangeArrowheads="1"/>
        </xdr:cNvPicPr>
      </xdr:nvPicPr>
      <xdr:blipFill>
        <a:blip xmlns:r="http://schemas.openxmlformats.org/officeDocument/2006/relationships" r:embed="rId1"/>
        <a:srcRect/>
        <a:stretch>
          <a:fillRect/>
        </a:stretch>
      </xdr:blipFill>
      <xdr:spPr bwMode="auto">
        <a:xfrm>
          <a:off x="409575" y="73580625"/>
          <a:ext cx="95250" cy="0"/>
        </a:xfrm>
        <a:prstGeom prst="rect">
          <a:avLst/>
        </a:prstGeom>
        <a:noFill/>
        <a:ln w="9525">
          <a:noFill/>
          <a:miter lim="800000"/>
          <a:headEnd/>
          <a:tailEnd/>
        </a:ln>
      </xdr:spPr>
    </xdr:pic>
    <xdr:clientData/>
  </xdr:twoCellAnchor>
  <xdr:twoCellAnchor>
    <xdr:from>
      <xdr:col>1</xdr:col>
      <xdr:colOff>0</xdr:colOff>
      <xdr:row>280</xdr:row>
      <xdr:rowOff>0</xdr:rowOff>
    </xdr:from>
    <xdr:to>
      <xdr:col>1</xdr:col>
      <xdr:colOff>95250</xdr:colOff>
      <xdr:row>280</xdr:row>
      <xdr:rowOff>0</xdr:rowOff>
    </xdr:to>
    <xdr:pic>
      <xdr:nvPicPr>
        <xdr:cNvPr id="1090" name="Picture 162"/>
        <xdr:cNvPicPr>
          <a:picLocks noChangeAspect="1" noChangeArrowheads="1"/>
        </xdr:cNvPicPr>
      </xdr:nvPicPr>
      <xdr:blipFill>
        <a:blip xmlns:r="http://schemas.openxmlformats.org/officeDocument/2006/relationships" r:embed="rId1"/>
        <a:srcRect/>
        <a:stretch>
          <a:fillRect/>
        </a:stretch>
      </xdr:blipFill>
      <xdr:spPr bwMode="auto">
        <a:xfrm>
          <a:off x="409575" y="73580625"/>
          <a:ext cx="95250" cy="0"/>
        </a:xfrm>
        <a:prstGeom prst="rect">
          <a:avLst/>
        </a:prstGeom>
        <a:noFill/>
        <a:ln w="9525">
          <a:noFill/>
          <a:miter lim="800000"/>
          <a:headEnd/>
          <a:tailEnd/>
        </a:ln>
      </xdr:spPr>
    </xdr:pic>
    <xdr:clientData/>
  </xdr:twoCellAnchor>
  <xdr:twoCellAnchor>
    <xdr:from>
      <xdr:col>1</xdr:col>
      <xdr:colOff>0</xdr:colOff>
      <xdr:row>280</xdr:row>
      <xdr:rowOff>0</xdr:rowOff>
    </xdr:from>
    <xdr:to>
      <xdr:col>1</xdr:col>
      <xdr:colOff>95250</xdr:colOff>
      <xdr:row>280</xdr:row>
      <xdr:rowOff>0</xdr:rowOff>
    </xdr:to>
    <xdr:pic>
      <xdr:nvPicPr>
        <xdr:cNvPr id="1091" name="Picture 163"/>
        <xdr:cNvPicPr>
          <a:picLocks noChangeAspect="1" noChangeArrowheads="1"/>
        </xdr:cNvPicPr>
      </xdr:nvPicPr>
      <xdr:blipFill>
        <a:blip xmlns:r="http://schemas.openxmlformats.org/officeDocument/2006/relationships" r:embed="rId1"/>
        <a:srcRect/>
        <a:stretch>
          <a:fillRect/>
        </a:stretch>
      </xdr:blipFill>
      <xdr:spPr bwMode="auto">
        <a:xfrm>
          <a:off x="409575" y="73580625"/>
          <a:ext cx="95250" cy="0"/>
        </a:xfrm>
        <a:prstGeom prst="rect">
          <a:avLst/>
        </a:prstGeom>
        <a:noFill/>
        <a:ln w="9525">
          <a:noFill/>
          <a:miter lim="800000"/>
          <a:headEnd/>
          <a:tailEnd/>
        </a:ln>
      </xdr:spPr>
    </xdr:pic>
    <xdr:clientData/>
  </xdr:twoCellAnchor>
  <xdr:twoCellAnchor>
    <xdr:from>
      <xdr:col>1</xdr:col>
      <xdr:colOff>0</xdr:colOff>
      <xdr:row>280</xdr:row>
      <xdr:rowOff>0</xdr:rowOff>
    </xdr:from>
    <xdr:to>
      <xdr:col>1</xdr:col>
      <xdr:colOff>95250</xdr:colOff>
      <xdr:row>280</xdr:row>
      <xdr:rowOff>0</xdr:rowOff>
    </xdr:to>
    <xdr:pic>
      <xdr:nvPicPr>
        <xdr:cNvPr id="1092" name="Picture 164"/>
        <xdr:cNvPicPr>
          <a:picLocks noChangeAspect="1" noChangeArrowheads="1"/>
        </xdr:cNvPicPr>
      </xdr:nvPicPr>
      <xdr:blipFill>
        <a:blip xmlns:r="http://schemas.openxmlformats.org/officeDocument/2006/relationships" r:embed="rId1"/>
        <a:srcRect/>
        <a:stretch>
          <a:fillRect/>
        </a:stretch>
      </xdr:blipFill>
      <xdr:spPr bwMode="auto">
        <a:xfrm>
          <a:off x="409575" y="73580625"/>
          <a:ext cx="95250" cy="0"/>
        </a:xfrm>
        <a:prstGeom prst="rect">
          <a:avLst/>
        </a:prstGeom>
        <a:noFill/>
        <a:ln w="9525">
          <a:noFill/>
          <a:miter lim="800000"/>
          <a:headEnd/>
          <a:tailEnd/>
        </a:ln>
      </xdr:spPr>
    </xdr:pic>
    <xdr:clientData/>
  </xdr:twoCellAnchor>
  <xdr:twoCellAnchor>
    <xdr:from>
      <xdr:col>1</xdr:col>
      <xdr:colOff>0</xdr:colOff>
      <xdr:row>280</xdr:row>
      <xdr:rowOff>0</xdr:rowOff>
    </xdr:from>
    <xdr:to>
      <xdr:col>1</xdr:col>
      <xdr:colOff>95250</xdr:colOff>
      <xdr:row>280</xdr:row>
      <xdr:rowOff>0</xdr:rowOff>
    </xdr:to>
    <xdr:pic>
      <xdr:nvPicPr>
        <xdr:cNvPr id="1093" name="Picture 165"/>
        <xdr:cNvPicPr>
          <a:picLocks noChangeAspect="1" noChangeArrowheads="1"/>
        </xdr:cNvPicPr>
      </xdr:nvPicPr>
      <xdr:blipFill>
        <a:blip xmlns:r="http://schemas.openxmlformats.org/officeDocument/2006/relationships" r:embed="rId1"/>
        <a:srcRect/>
        <a:stretch>
          <a:fillRect/>
        </a:stretch>
      </xdr:blipFill>
      <xdr:spPr bwMode="auto">
        <a:xfrm>
          <a:off x="409575" y="73580625"/>
          <a:ext cx="95250" cy="0"/>
        </a:xfrm>
        <a:prstGeom prst="rect">
          <a:avLst/>
        </a:prstGeom>
        <a:noFill/>
        <a:ln w="9525">
          <a:noFill/>
          <a:miter lim="800000"/>
          <a:headEnd/>
          <a:tailEnd/>
        </a:ln>
      </xdr:spPr>
    </xdr:pic>
    <xdr:clientData/>
  </xdr:twoCellAnchor>
  <xdr:twoCellAnchor>
    <xdr:from>
      <xdr:col>1</xdr:col>
      <xdr:colOff>0</xdr:colOff>
      <xdr:row>280</xdr:row>
      <xdr:rowOff>0</xdr:rowOff>
    </xdr:from>
    <xdr:to>
      <xdr:col>1</xdr:col>
      <xdr:colOff>95250</xdr:colOff>
      <xdr:row>280</xdr:row>
      <xdr:rowOff>0</xdr:rowOff>
    </xdr:to>
    <xdr:pic>
      <xdr:nvPicPr>
        <xdr:cNvPr id="1094" name="Picture 166"/>
        <xdr:cNvPicPr>
          <a:picLocks noChangeAspect="1" noChangeArrowheads="1"/>
        </xdr:cNvPicPr>
      </xdr:nvPicPr>
      <xdr:blipFill>
        <a:blip xmlns:r="http://schemas.openxmlformats.org/officeDocument/2006/relationships" r:embed="rId1"/>
        <a:srcRect/>
        <a:stretch>
          <a:fillRect/>
        </a:stretch>
      </xdr:blipFill>
      <xdr:spPr bwMode="auto">
        <a:xfrm>
          <a:off x="409575" y="73580625"/>
          <a:ext cx="95250" cy="0"/>
        </a:xfrm>
        <a:prstGeom prst="rect">
          <a:avLst/>
        </a:prstGeom>
        <a:noFill/>
        <a:ln w="9525">
          <a:noFill/>
          <a:miter lim="800000"/>
          <a:headEnd/>
          <a:tailEnd/>
        </a:ln>
      </xdr:spPr>
    </xdr:pic>
    <xdr:clientData/>
  </xdr:twoCellAnchor>
  <xdr:twoCellAnchor>
    <xdr:from>
      <xdr:col>1</xdr:col>
      <xdr:colOff>0</xdr:colOff>
      <xdr:row>280</xdr:row>
      <xdr:rowOff>0</xdr:rowOff>
    </xdr:from>
    <xdr:to>
      <xdr:col>1</xdr:col>
      <xdr:colOff>95250</xdr:colOff>
      <xdr:row>280</xdr:row>
      <xdr:rowOff>0</xdr:rowOff>
    </xdr:to>
    <xdr:pic>
      <xdr:nvPicPr>
        <xdr:cNvPr id="1095" name="Picture 167"/>
        <xdr:cNvPicPr>
          <a:picLocks noChangeAspect="1" noChangeArrowheads="1"/>
        </xdr:cNvPicPr>
      </xdr:nvPicPr>
      <xdr:blipFill>
        <a:blip xmlns:r="http://schemas.openxmlformats.org/officeDocument/2006/relationships" r:embed="rId1"/>
        <a:srcRect/>
        <a:stretch>
          <a:fillRect/>
        </a:stretch>
      </xdr:blipFill>
      <xdr:spPr bwMode="auto">
        <a:xfrm>
          <a:off x="409575" y="73580625"/>
          <a:ext cx="95250" cy="0"/>
        </a:xfrm>
        <a:prstGeom prst="rect">
          <a:avLst/>
        </a:prstGeom>
        <a:noFill/>
        <a:ln w="9525">
          <a:noFill/>
          <a:miter lim="800000"/>
          <a:headEnd/>
          <a:tailEnd/>
        </a:ln>
      </xdr:spPr>
    </xdr:pic>
    <xdr:clientData/>
  </xdr:twoCellAnchor>
  <xdr:twoCellAnchor>
    <xdr:from>
      <xdr:col>1</xdr:col>
      <xdr:colOff>0</xdr:colOff>
      <xdr:row>280</xdr:row>
      <xdr:rowOff>0</xdr:rowOff>
    </xdr:from>
    <xdr:to>
      <xdr:col>1</xdr:col>
      <xdr:colOff>95250</xdr:colOff>
      <xdr:row>280</xdr:row>
      <xdr:rowOff>0</xdr:rowOff>
    </xdr:to>
    <xdr:pic>
      <xdr:nvPicPr>
        <xdr:cNvPr id="1096" name="Picture 168"/>
        <xdr:cNvPicPr>
          <a:picLocks noChangeAspect="1" noChangeArrowheads="1"/>
        </xdr:cNvPicPr>
      </xdr:nvPicPr>
      <xdr:blipFill>
        <a:blip xmlns:r="http://schemas.openxmlformats.org/officeDocument/2006/relationships" r:embed="rId1"/>
        <a:srcRect/>
        <a:stretch>
          <a:fillRect/>
        </a:stretch>
      </xdr:blipFill>
      <xdr:spPr bwMode="auto">
        <a:xfrm>
          <a:off x="409575" y="73580625"/>
          <a:ext cx="95250" cy="0"/>
        </a:xfrm>
        <a:prstGeom prst="rect">
          <a:avLst/>
        </a:prstGeom>
        <a:noFill/>
        <a:ln w="9525">
          <a:noFill/>
          <a:miter lim="800000"/>
          <a:headEnd/>
          <a:tailEnd/>
        </a:ln>
      </xdr:spPr>
    </xdr:pic>
    <xdr:clientData/>
  </xdr:twoCellAnchor>
  <xdr:twoCellAnchor>
    <xdr:from>
      <xdr:col>1</xdr:col>
      <xdr:colOff>0</xdr:colOff>
      <xdr:row>280</xdr:row>
      <xdr:rowOff>0</xdr:rowOff>
    </xdr:from>
    <xdr:to>
      <xdr:col>1</xdr:col>
      <xdr:colOff>95250</xdr:colOff>
      <xdr:row>280</xdr:row>
      <xdr:rowOff>0</xdr:rowOff>
    </xdr:to>
    <xdr:pic>
      <xdr:nvPicPr>
        <xdr:cNvPr id="1097" name="Picture 169"/>
        <xdr:cNvPicPr>
          <a:picLocks noChangeAspect="1" noChangeArrowheads="1"/>
        </xdr:cNvPicPr>
      </xdr:nvPicPr>
      <xdr:blipFill>
        <a:blip xmlns:r="http://schemas.openxmlformats.org/officeDocument/2006/relationships" r:embed="rId1"/>
        <a:srcRect/>
        <a:stretch>
          <a:fillRect/>
        </a:stretch>
      </xdr:blipFill>
      <xdr:spPr bwMode="auto">
        <a:xfrm>
          <a:off x="409575" y="73580625"/>
          <a:ext cx="95250" cy="0"/>
        </a:xfrm>
        <a:prstGeom prst="rect">
          <a:avLst/>
        </a:prstGeom>
        <a:noFill/>
        <a:ln w="9525">
          <a:noFill/>
          <a:miter lim="800000"/>
          <a:headEnd/>
          <a:tailEnd/>
        </a:ln>
      </xdr:spPr>
    </xdr:pic>
    <xdr:clientData/>
  </xdr:twoCellAnchor>
  <xdr:twoCellAnchor>
    <xdr:from>
      <xdr:col>1</xdr:col>
      <xdr:colOff>0</xdr:colOff>
      <xdr:row>280</xdr:row>
      <xdr:rowOff>0</xdr:rowOff>
    </xdr:from>
    <xdr:to>
      <xdr:col>1</xdr:col>
      <xdr:colOff>95250</xdr:colOff>
      <xdr:row>280</xdr:row>
      <xdr:rowOff>0</xdr:rowOff>
    </xdr:to>
    <xdr:pic>
      <xdr:nvPicPr>
        <xdr:cNvPr id="1098" name="Picture 170"/>
        <xdr:cNvPicPr>
          <a:picLocks noChangeAspect="1" noChangeArrowheads="1"/>
        </xdr:cNvPicPr>
      </xdr:nvPicPr>
      <xdr:blipFill>
        <a:blip xmlns:r="http://schemas.openxmlformats.org/officeDocument/2006/relationships" r:embed="rId1"/>
        <a:srcRect/>
        <a:stretch>
          <a:fillRect/>
        </a:stretch>
      </xdr:blipFill>
      <xdr:spPr bwMode="auto">
        <a:xfrm>
          <a:off x="409575" y="73580625"/>
          <a:ext cx="95250" cy="0"/>
        </a:xfrm>
        <a:prstGeom prst="rect">
          <a:avLst/>
        </a:prstGeom>
        <a:noFill/>
        <a:ln w="9525">
          <a:noFill/>
          <a:miter lim="800000"/>
          <a:headEnd/>
          <a:tailEnd/>
        </a:ln>
      </xdr:spPr>
    </xdr:pic>
    <xdr:clientData/>
  </xdr:twoCellAnchor>
  <xdr:twoCellAnchor>
    <xdr:from>
      <xdr:col>1</xdr:col>
      <xdr:colOff>0</xdr:colOff>
      <xdr:row>280</xdr:row>
      <xdr:rowOff>0</xdr:rowOff>
    </xdr:from>
    <xdr:to>
      <xdr:col>1</xdr:col>
      <xdr:colOff>95250</xdr:colOff>
      <xdr:row>280</xdr:row>
      <xdr:rowOff>0</xdr:rowOff>
    </xdr:to>
    <xdr:pic>
      <xdr:nvPicPr>
        <xdr:cNvPr id="1099" name="Picture 171"/>
        <xdr:cNvPicPr>
          <a:picLocks noChangeAspect="1" noChangeArrowheads="1"/>
        </xdr:cNvPicPr>
      </xdr:nvPicPr>
      <xdr:blipFill>
        <a:blip xmlns:r="http://schemas.openxmlformats.org/officeDocument/2006/relationships" r:embed="rId1"/>
        <a:srcRect/>
        <a:stretch>
          <a:fillRect/>
        </a:stretch>
      </xdr:blipFill>
      <xdr:spPr bwMode="auto">
        <a:xfrm>
          <a:off x="409575" y="73580625"/>
          <a:ext cx="95250" cy="0"/>
        </a:xfrm>
        <a:prstGeom prst="rect">
          <a:avLst/>
        </a:prstGeom>
        <a:noFill/>
        <a:ln w="9525">
          <a:noFill/>
          <a:miter lim="800000"/>
          <a:headEnd/>
          <a:tailEnd/>
        </a:ln>
      </xdr:spPr>
    </xdr:pic>
    <xdr:clientData/>
  </xdr:twoCellAnchor>
  <xdr:twoCellAnchor>
    <xdr:from>
      <xdr:col>1</xdr:col>
      <xdr:colOff>0</xdr:colOff>
      <xdr:row>280</xdr:row>
      <xdr:rowOff>0</xdr:rowOff>
    </xdr:from>
    <xdr:to>
      <xdr:col>1</xdr:col>
      <xdr:colOff>95250</xdr:colOff>
      <xdr:row>280</xdr:row>
      <xdr:rowOff>0</xdr:rowOff>
    </xdr:to>
    <xdr:pic>
      <xdr:nvPicPr>
        <xdr:cNvPr id="1100" name="Picture 172"/>
        <xdr:cNvPicPr>
          <a:picLocks noChangeAspect="1" noChangeArrowheads="1"/>
        </xdr:cNvPicPr>
      </xdr:nvPicPr>
      <xdr:blipFill>
        <a:blip xmlns:r="http://schemas.openxmlformats.org/officeDocument/2006/relationships" r:embed="rId1"/>
        <a:srcRect/>
        <a:stretch>
          <a:fillRect/>
        </a:stretch>
      </xdr:blipFill>
      <xdr:spPr bwMode="auto">
        <a:xfrm>
          <a:off x="409575" y="73580625"/>
          <a:ext cx="95250" cy="0"/>
        </a:xfrm>
        <a:prstGeom prst="rect">
          <a:avLst/>
        </a:prstGeom>
        <a:noFill/>
        <a:ln w="9525">
          <a:noFill/>
          <a:miter lim="800000"/>
          <a:headEnd/>
          <a:tailEnd/>
        </a:ln>
      </xdr:spPr>
    </xdr:pic>
    <xdr:clientData/>
  </xdr:twoCellAnchor>
  <xdr:twoCellAnchor>
    <xdr:from>
      <xdr:col>1</xdr:col>
      <xdr:colOff>0</xdr:colOff>
      <xdr:row>280</xdr:row>
      <xdr:rowOff>0</xdr:rowOff>
    </xdr:from>
    <xdr:to>
      <xdr:col>1</xdr:col>
      <xdr:colOff>95250</xdr:colOff>
      <xdr:row>280</xdr:row>
      <xdr:rowOff>0</xdr:rowOff>
    </xdr:to>
    <xdr:pic>
      <xdr:nvPicPr>
        <xdr:cNvPr id="1101" name="Picture 173"/>
        <xdr:cNvPicPr>
          <a:picLocks noChangeAspect="1" noChangeArrowheads="1"/>
        </xdr:cNvPicPr>
      </xdr:nvPicPr>
      <xdr:blipFill>
        <a:blip xmlns:r="http://schemas.openxmlformats.org/officeDocument/2006/relationships" r:embed="rId1"/>
        <a:srcRect/>
        <a:stretch>
          <a:fillRect/>
        </a:stretch>
      </xdr:blipFill>
      <xdr:spPr bwMode="auto">
        <a:xfrm>
          <a:off x="409575" y="73580625"/>
          <a:ext cx="95250" cy="0"/>
        </a:xfrm>
        <a:prstGeom prst="rect">
          <a:avLst/>
        </a:prstGeom>
        <a:noFill/>
        <a:ln w="9525">
          <a:noFill/>
          <a:miter lim="800000"/>
          <a:headEnd/>
          <a:tailEnd/>
        </a:ln>
      </xdr:spPr>
    </xdr:pic>
    <xdr:clientData/>
  </xdr:twoCellAnchor>
  <xdr:twoCellAnchor>
    <xdr:from>
      <xdr:col>1</xdr:col>
      <xdr:colOff>0</xdr:colOff>
      <xdr:row>280</xdr:row>
      <xdr:rowOff>0</xdr:rowOff>
    </xdr:from>
    <xdr:to>
      <xdr:col>1</xdr:col>
      <xdr:colOff>95250</xdr:colOff>
      <xdr:row>280</xdr:row>
      <xdr:rowOff>0</xdr:rowOff>
    </xdr:to>
    <xdr:pic>
      <xdr:nvPicPr>
        <xdr:cNvPr id="1102" name="Picture 174"/>
        <xdr:cNvPicPr>
          <a:picLocks noChangeAspect="1" noChangeArrowheads="1"/>
        </xdr:cNvPicPr>
      </xdr:nvPicPr>
      <xdr:blipFill>
        <a:blip xmlns:r="http://schemas.openxmlformats.org/officeDocument/2006/relationships" r:embed="rId1"/>
        <a:srcRect/>
        <a:stretch>
          <a:fillRect/>
        </a:stretch>
      </xdr:blipFill>
      <xdr:spPr bwMode="auto">
        <a:xfrm>
          <a:off x="409575" y="73580625"/>
          <a:ext cx="95250" cy="0"/>
        </a:xfrm>
        <a:prstGeom prst="rect">
          <a:avLst/>
        </a:prstGeom>
        <a:noFill/>
        <a:ln w="9525">
          <a:noFill/>
          <a:miter lim="800000"/>
          <a:headEnd/>
          <a:tailEnd/>
        </a:ln>
      </xdr:spPr>
    </xdr:pic>
    <xdr:clientData/>
  </xdr:twoCellAnchor>
  <xdr:twoCellAnchor>
    <xdr:from>
      <xdr:col>1</xdr:col>
      <xdr:colOff>0</xdr:colOff>
      <xdr:row>280</xdr:row>
      <xdr:rowOff>0</xdr:rowOff>
    </xdr:from>
    <xdr:to>
      <xdr:col>1</xdr:col>
      <xdr:colOff>95250</xdr:colOff>
      <xdr:row>280</xdr:row>
      <xdr:rowOff>0</xdr:rowOff>
    </xdr:to>
    <xdr:pic>
      <xdr:nvPicPr>
        <xdr:cNvPr id="1103" name="Picture 175"/>
        <xdr:cNvPicPr>
          <a:picLocks noChangeAspect="1" noChangeArrowheads="1"/>
        </xdr:cNvPicPr>
      </xdr:nvPicPr>
      <xdr:blipFill>
        <a:blip xmlns:r="http://schemas.openxmlformats.org/officeDocument/2006/relationships" r:embed="rId1"/>
        <a:srcRect/>
        <a:stretch>
          <a:fillRect/>
        </a:stretch>
      </xdr:blipFill>
      <xdr:spPr bwMode="auto">
        <a:xfrm>
          <a:off x="409575" y="73580625"/>
          <a:ext cx="95250" cy="0"/>
        </a:xfrm>
        <a:prstGeom prst="rect">
          <a:avLst/>
        </a:prstGeom>
        <a:noFill/>
        <a:ln w="9525">
          <a:noFill/>
          <a:miter lim="800000"/>
          <a:headEnd/>
          <a:tailEnd/>
        </a:ln>
      </xdr:spPr>
    </xdr:pic>
    <xdr:clientData/>
  </xdr:twoCellAnchor>
  <xdr:twoCellAnchor>
    <xdr:from>
      <xdr:col>1</xdr:col>
      <xdr:colOff>0</xdr:colOff>
      <xdr:row>280</xdr:row>
      <xdr:rowOff>0</xdr:rowOff>
    </xdr:from>
    <xdr:to>
      <xdr:col>1</xdr:col>
      <xdr:colOff>95250</xdr:colOff>
      <xdr:row>280</xdr:row>
      <xdr:rowOff>0</xdr:rowOff>
    </xdr:to>
    <xdr:pic>
      <xdr:nvPicPr>
        <xdr:cNvPr id="1104" name="Picture 176"/>
        <xdr:cNvPicPr>
          <a:picLocks noChangeAspect="1" noChangeArrowheads="1"/>
        </xdr:cNvPicPr>
      </xdr:nvPicPr>
      <xdr:blipFill>
        <a:blip xmlns:r="http://schemas.openxmlformats.org/officeDocument/2006/relationships" r:embed="rId1"/>
        <a:srcRect/>
        <a:stretch>
          <a:fillRect/>
        </a:stretch>
      </xdr:blipFill>
      <xdr:spPr bwMode="auto">
        <a:xfrm>
          <a:off x="409575" y="73580625"/>
          <a:ext cx="95250" cy="0"/>
        </a:xfrm>
        <a:prstGeom prst="rect">
          <a:avLst/>
        </a:prstGeom>
        <a:noFill/>
        <a:ln w="9525">
          <a:noFill/>
          <a:miter lim="800000"/>
          <a:headEnd/>
          <a:tailEnd/>
        </a:ln>
      </xdr:spPr>
    </xdr:pic>
    <xdr:clientData/>
  </xdr:twoCellAnchor>
  <xdr:twoCellAnchor>
    <xdr:from>
      <xdr:col>1</xdr:col>
      <xdr:colOff>0</xdr:colOff>
      <xdr:row>280</xdr:row>
      <xdr:rowOff>0</xdr:rowOff>
    </xdr:from>
    <xdr:to>
      <xdr:col>1</xdr:col>
      <xdr:colOff>95250</xdr:colOff>
      <xdr:row>280</xdr:row>
      <xdr:rowOff>0</xdr:rowOff>
    </xdr:to>
    <xdr:pic>
      <xdr:nvPicPr>
        <xdr:cNvPr id="1105" name="Picture 177"/>
        <xdr:cNvPicPr>
          <a:picLocks noChangeAspect="1" noChangeArrowheads="1"/>
        </xdr:cNvPicPr>
      </xdr:nvPicPr>
      <xdr:blipFill>
        <a:blip xmlns:r="http://schemas.openxmlformats.org/officeDocument/2006/relationships" r:embed="rId1"/>
        <a:srcRect/>
        <a:stretch>
          <a:fillRect/>
        </a:stretch>
      </xdr:blipFill>
      <xdr:spPr bwMode="auto">
        <a:xfrm>
          <a:off x="409575" y="73580625"/>
          <a:ext cx="95250" cy="0"/>
        </a:xfrm>
        <a:prstGeom prst="rect">
          <a:avLst/>
        </a:prstGeom>
        <a:noFill/>
        <a:ln w="9525">
          <a:noFill/>
          <a:miter lim="800000"/>
          <a:headEnd/>
          <a:tailEnd/>
        </a:ln>
      </xdr:spPr>
    </xdr:pic>
    <xdr:clientData/>
  </xdr:twoCellAnchor>
  <xdr:twoCellAnchor>
    <xdr:from>
      <xdr:col>1</xdr:col>
      <xdr:colOff>0</xdr:colOff>
      <xdr:row>280</xdr:row>
      <xdr:rowOff>0</xdr:rowOff>
    </xdr:from>
    <xdr:to>
      <xdr:col>1</xdr:col>
      <xdr:colOff>95250</xdr:colOff>
      <xdr:row>280</xdr:row>
      <xdr:rowOff>0</xdr:rowOff>
    </xdr:to>
    <xdr:pic>
      <xdr:nvPicPr>
        <xdr:cNvPr id="1106" name="Picture 178"/>
        <xdr:cNvPicPr>
          <a:picLocks noChangeAspect="1" noChangeArrowheads="1"/>
        </xdr:cNvPicPr>
      </xdr:nvPicPr>
      <xdr:blipFill>
        <a:blip xmlns:r="http://schemas.openxmlformats.org/officeDocument/2006/relationships" r:embed="rId1"/>
        <a:srcRect/>
        <a:stretch>
          <a:fillRect/>
        </a:stretch>
      </xdr:blipFill>
      <xdr:spPr bwMode="auto">
        <a:xfrm>
          <a:off x="409575" y="73580625"/>
          <a:ext cx="95250" cy="0"/>
        </a:xfrm>
        <a:prstGeom prst="rect">
          <a:avLst/>
        </a:prstGeom>
        <a:noFill/>
        <a:ln w="9525">
          <a:noFill/>
          <a:miter lim="800000"/>
          <a:headEnd/>
          <a:tailEnd/>
        </a:ln>
      </xdr:spPr>
    </xdr:pic>
    <xdr:clientData/>
  </xdr:twoCellAnchor>
  <xdr:twoCellAnchor>
    <xdr:from>
      <xdr:col>1</xdr:col>
      <xdr:colOff>0</xdr:colOff>
      <xdr:row>250</xdr:row>
      <xdr:rowOff>0</xdr:rowOff>
    </xdr:from>
    <xdr:to>
      <xdr:col>1</xdr:col>
      <xdr:colOff>95250</xdr:colOff>
      <xdr:row>250</xdr:row>
      <xdr:rowOff>0</xdr:rowOff>
    </xdr:to>
    <xdr:pic>
      <xdr:nvPicPr>
        <xdr:cNvPr id="1107" name="Picture 127"/>
        <xdr:cNvPicPr>
          <a:picLocks noChangeAspect="1" noChangeArrowheads="1"/>
        </xdr:cNvPicPr>
      </xdr:nvPicPr>
      <xdr:blipFill>
        <a:blip xmlns:r="http://schemas.openxmlformats.org/officeDocument/2006/relationships" r:embed="rId1"/>
        <a:srcRect/>
        <a:stretch>
          <a:fillRect/>
        </a:stretch>
      </xdr:blipFill>
      <xdr:spPr bwMode="auto">
        <a:xfrm>
          <a:off x="409575" y="66208275"/>
          <a:ext cx="95250" cy="0"/>
        </a:xfrm>
        <a:prstGeom prst="rect">
          <a:avLst/>
        </a:prstGeom>
        <a:noFill/>
        <a:ln w="9525">
          <a:noFill/>
          <a:miter lim="800000"/>
          <a:headEnd/>
          <a:tailEnd/>
        </a:ln>
      </xdr:spPr>
    </xdr:pic>
    <xdr:clientData/>
  </xdr:twoCellAnchor>
  <xdr:twoCellAnchor>
    <xdr:from>
      <xdr:col>1</xdr:col>
      <xdr:colOff>0</xdr:colOff>
      <xdr:row>250</xdr:row>
      <xdr:rowOff>0</xdr:rowOff>
    </xdr:from>
    <xdr:to>
      <xdr:col>1</xdr:col>
      <xdr:colOff>95250</xdr:colOff>
      <xdr:row>250</xdr:row>
      <xdr:rowOff>0</xdr:rowOff>
    </xdr:to>
    <xdr:pic>
      <xdr:nvPicPr>
        <xdr:cNvPr id="1108" name="Picture 128"/>
        <xdr:cNvPicPr>
          <a:picLocks noChangeAspect="1" noChangeArrowheads="1"/>
        </xdr:cNvPicPr>
      </xdr:nvPicPr>
      <xdr:blipFill>
        <a:blip xmlns:r="http://schemas.openxmlformats.org/officeDocument/2006/relationships" r:embed="rId1"/>
        <a:srcRect/>
        <a:stretch>
          <a:fillRect/>
        </a:stretch>
      </xdr:blipFill>
      <xdr:spPr bwMode="auto">
        <a:xfrm>
          <a:off x="409575" y="66208275"/>
          <a:ext cx="95250" cy="0"/>
        </a:xfrm>
        <a:prstGeom prst="rect">
          <a:avLst/>
        </a:prstGeom>
        <a:noFill/>
        <a:ln w="9525">
          <a:noFill/>
          <a:miter lim="800000"/>
          <a:headEnd/>
          <a:tailEnd/>
        </a:ln>
      </xdr:spPr>
    </xdr:pic>
    <xdr:clientData/>
  </xdr:twoCellAnchor>
  <xdr:twoCellAnchor>
    <xdr:from>
      <xdr:col>1</xdr:col>
      <xdr:colOff>0</xdr:colOff>
      <xdr:row>250</xdr:row>
      <xdr:rowOff>0</xdr:rowOff>
    </xdr:from>
    <xdr:to>
      <xdr:col>1</xdr:col>
      <xdr:colOff>95250</xdr:colOff>
      <xdr:row>250</xdr:row>
      <xdr:rowOff>0</xdr:rowOff>
    </xdr:to>
    <xdr:pic>
      <xdr:nvPicPr>
        <xdr:cNvPr id="1109" name="Picture 129"/>
        <xdr:cNvPicPr>
          <a:picLocks noChangeAspect="1" noChangeArrowheads="1"/>
        </xdr:cNvPicPr>
      </xdr:nvPicPr>
      <xdr:blipFill>
        <a:blip xmlns:r="http://schemas.openxmlformats.org/officeDocument/2006/relationships" r:embed="rId1"/>
        <a:srcRect/>
        <a:stretch>
          <a:fillRect/>
        </a:stretch>
      </xdr:blipFill>
      <xdr:spPr bwMode="auto">
        <a:xfrm>
          <a:off x="409575" y="66208275"/>
          <a:ext cx="95250" cy="0"/>
        </a:xfrm>
        <a:prstGeom prst="rect">
          <a:avLst/>
        </a:prstGeom>
        <a:noFill/>
        <a:ln w="9525">
          <a:noFill/>
          <a:miter lim="800000"/>
          <a:headEnd/>
          <a:tailEnd/>
        </a:ln>
      </xdr:spPr>
    </xdr:pic>
    <xdr:clientData/>
  </xdr:twoCellAnchor>
  <xdr:twoCellAnchor>
    <xdr:from>
      <xdr:col>1</xdr:col>
      <xdr:colOff>0</xdr:colOff>
      <xdr:row>250</xdr:row>
      <xdr:rowOff>0</xdr:rowOff>
    </xdr:from>
    <xdr:to>
      <xdr:col>1</xdr:col>
      <xdr:colOff>95250</xdr:colOff>
      <xdr:row>250</xdr:row>
      <xdr:rowOff>0</xdr:rowOff>
    </xdr:to>
    <xdr:pic>
      <xdr:nvPicPr>
        <xdr:cNvPr id="1110" name="Picture 130"/>
        <xdr:cNvPicPr>
          <a:picLocks noChangeAspect="1" noChangeArrowheads="1"/>
        </xdr:cNvPicPr>
      </xdr:nvPicPr>
      <xdr:blipFill>
        <a:blip xmlns:r="http://schemas.openxmlformats.org/officeDocument/2006/relationships" r:embed="rId1"/>
        <a:srcRect/>
        <a:stretch>
          <a:fillRect/>
        </a:stretch>
      </xdr:blipFill>
      <xdr:spPr bwMode="auto">
        <a:xfrm>
          <a:off x="409575" y="66208275"/>
          <a:ext cx="95250" cy="0"/>
        </a:xfrm>
        <a:prstGeom prst="rect">
          <a:avLst/>
        </a:prstGeom>
        <a:noFill/>
        <a:ln w="9525">
          <a:noFill/>
          <a:miter lim="800000"/>
          <a:headEnd/>
          <a:tailEnd/>
        </a:ln>
      </xdr:spPr>
    </xdr:pic>
    <xdr:clientData/>
  </xdr:twoCellAnchor>
  <xdr:twoCellAnchor>
    <xdr:from>
      <xdr:col>1</xdr:col>
      <xdr:colOff>0</xdr:colOff>
      <xdr:row>250</xdr:row>
      <xdr:rowOff>0</xdr:rowOff>
    </xdr:from>
    <xdr:to>
      <xdr:col>1</xdr:col>
      <xdr:colOff>95250</xdr:colOff>
      <xdr:row>250</xdr:row>
      <xdr:rowOff>0</xdr:rowOff>
    </xdr:to>
    <xdr:pic>
      <xdr:nvPicPr>
        <xdr:cNvPr id="1111" name="Picture 131"/>
        <xdr:cNvPicPr>
          <a:picLocks noChangeAspect="1" noChangeArrowheads="1"/>
        </xdr:cNvPicPr>
      </xdr:nvPicPr>
      <xdr:blipFill>
        <a:blip xmlns:r="http://schemas.openxmlformats.org/officeDocument/2006/relationships" r:embed="rId1"/>
        <a:srcRect/>
        <a:stretch>
          <a:fillRect/>
        </a:stretch>
      </xdr:blipFill>
      <xdr:spPr bwMode="auto">
        <a:xfrm>
          <a:off x="409575" y="66208275"/>
          <a:ext cx="95250" cy="0"/>
        </a:xfrm>
        <a:prstGeom prst="rect">
          <a:avLst/>
        </a:prstGeom>
        <a:noFill/>
        <a:ln w="9525">
          <a:noFill/>
          <a:miter lim="800000"/>
          <a:headEnd/>
          <a:tailEnd/>
        </a:ln>
      </xdr:spPr>
    </xdr:pic>
    <xdr:clientData/>
  </xdr:twoCellAnchor>
  <xdr:twoCellAnchor>
    <xdr:from>
      <xdr:col>1</xdr:col>
      <xdr:colOff>0</xdr:colOff>
      <xdr:row>250</xdr:row>
      <xdr:rowOff>0</xdr:rowOff>
    </xdr:from>
    <xdr:to>
      <xdr:col>1</xdr:col>
      <xdr:colOff>95250</xdr:colOff>
      <xdr:row>250</xdr:row>
      <xdr:rowOff>0</xdr:rowOff>
    </xdr:to>
    <xdr:pic>
      <xdr:nvPicPr>
        <xdr:cNvPr id="1112" name="Picture 132"/>
        <xdr:cNvPicPr>
          <a:picLocks noChangeAspect="1" noChangeArrowheads="1"/>
        </xdr:cNvPicPr>
      </xdr:nvPicPr>
      <xdr:blipFill>
        <a:blip xmlns:r="http://schemas.openxmlformats.org/officeDocument/2006/relationships" r:embed="rId1"/>
        <a:srcRect/>
        <a:stretch>
          <a:fillRect/>
        </a:stretch>
      </xdr:blipFill>
      <xdr:spPr bwMode="auto">
        <a:xfrm>
          <a:off x="409575" y="66208275"/>
          <a:ext cx="95250" cy="0"/>
        </a:xfrm>
        <a:prstGeom prst="rect">
          <a:avLst/>
        </a:prstGeom>
        <a:noFill/>
        <a:ln w="9525">
          <a:noFill/>
          <a:miter lim="800000"/>
          <a:headEnd/>
          <a:tailEnd/>
        </a:ln>
      </xdr:spPr>
    </xdr:pic>
    <xdr:clientData/>
  </xdr:twoCellAnchor>
  <xdr:twoCellAnchor>
    <xdr:from>
      <xdr:col>1</xdr:col>
      <xdr:colOff>0</xdr:colOff>
      <xdr:row>250</xdr:row>
      <xdr:rowOff>0</xdr:rowOff>
    </xdr:from>
    <xdr:to>
      <xdr:col>1</xdr:col>
      <xdr:colOff>95250</xdr:colOff>
      <xdr:row>250</xdr:row>
      <xdr:rowOff>0</xdr:rowOff>
    </xdr:to>
    <xdr:pic>
      <xdr:nvPicPr>
        <xdr:cNvPr id="1113" name="Picture 133"/>
        <xdr:cNvPicPr>
          <a:picLocks noChangeAspect="1" noChangeArrowheads="1"/>
        </xdr:cNvPicPr>
      </xdr:nvPicPr>
      <xdr:blipFill>
        <a:blip xmlns:r="http://schemas.openxmlformats.org/officeDocument/2006/relationships" r:embed="rId1"/>
        <a:srcRect/>
        <a:stretch>
          <a:fillRect/>
        </a:stretch>
      </xdr:blipFill>
      <xdr:spPr bwMode="auto">
        <a:xfrm>
          <a:off x="409575" y="66208275"/>
          <a:ext cx="95250" cy="0"/>
        </a:xfrm>
        <a:prstGeom prst="rect">
          <a:avLst/>
        </a:prstGeom>
        <a:noFill/>
        <a:ln w="9525">
          <a:noFill/>
          <a:miter lim="800000"/>
          <a:headEnd/>
          <a:tailEnd/>
        </a:ln>
      </xdr:spPr>
    </xdr:pic>
    <xdr:clientData/>
  </xdr:twoCellAnchor>
  <xdr:twoCellAnchor>
    <xdr:from>
      <xdr:col>1</xdr:col>
      <xdr:colOff>0</xdr:colOff>
      <xdr:row>250</xdr:row>
      <xdr:rowOff>0</xdr:rowOff>
    </xdr:from>
    <xdr:to>
      <xdr:col>1</xdr:col>
      <xdr:colOff>95250</xdr:colOff>
      <xdr:row>250</xdr:row>
      <xdr:rowOff>0</xdr:rowOff>
    </xdr:to>
    <xdr:pic>
      <xdr:nvPicPr>
        <xdr:cNvPr id="1114" name="Picture 134"/>
        <xdr:cNvPicPr>
          <a:picLocks noChangeAspect="1" noChangeArrowheads="1"/>
        </xdr:cNvPicPr>
      </xdr:nvPicPr>
      <xdr:blipFill>
        <a:blip xmlns:r="http://schemas.openxmlformats.org/officeDocument/2006/relationships" r:embed="rId1"/>
        <a:srcRect/>
        <a:stretch>
          <a:fillRect/>
        </a:stretch>
      </xdr:blipFill>
      <xdr:spPr bwMode="auto">
        <a:xfrm>
          <a:off x="409575" y="66208275"/>
          <a:ext cx="95250" cy="0"/>
        </a:xfrm>
        <a:prstGeom prst="rect">
          <a:avLst/>
        </a:prstGeom>
        <a:noFill/>
        <a:ln w="9525">
          <a:noFill/>
          <a:miter lim="800000"/>
          <a:headEnd/>
          <a:tailEnd/>
        </a:ln>
      </xdr:spPr>
    </xdr:pic>
    <xdr:clientData/>
  </xdr:twoCellAnchor>
  <xdr:twoCellAnchor>
    <xdr:from>
      <xdr:col>1</xdr:col>
      <xdr:colOff>0</xdr:colOff>
      <xdr:row>250</xdr:row>
      <xdr:rowOff>0</xdr:rowOff>
    </xdr:from>
    <xdr:to>
      <xdr:col>1</xdr:col>
      <xdr:colOff>95250</xdr:colOff>
      <xdr:row>250</xdr:row>
      <xdr:rowOff>0</xdr:rowOff>
    </xdr:to>
    <xdr:pic>
      <xdr:nvPicPr>
        <xdr:cNvPr id="1115" name="Picture 135"/>
        <xdr:cNvPicPr>
          <a:picLocks noChangeAspect="1" noChangeArrowheads="1"/>
        </xdr:cNvPicPr>
      </xdr:nvPicPr>
      <xdr:blipFill>
        <a:blip xmlns:r="http://schemas.openxmlformats.org/officeDocument/2006/relationships" r:embed="rId1"/>
        <a:srcRect/>
        <a:stretch>
          <a:fillRect/>
        </a:stretch>
      </xdr:blipFill>
      <xdr:spPr bwMode="auto">
        <a:xfrm>
          <a:off x="409575" y="66208275"/>
          <a:ext cx="95250" cy="0"/>
        </a:xfrm>
        <a:prstGeom prst="rect">
          <a:avLst/>
        </a:prstGeom>
        <a:noFill/>
        <a:ln w="9525">
          <a:noFill/>
          <a:miter lim="800000"/>
          <a:headEnd/>
          <a:tailEnd/>
        </a:ln>
      </xdr:spPr>
    </xdr:pic>
    <xdr:clientData/>
  </xdr:twoCellAnchor>
  <xdr:twoCellAnchor>
    <xdr:from>
      <xdr:col>1</xdr:col>
      <xdr:colOff>0</xdr:colOff>
      <xdr:row>250</xdr:row>
      <xdr:rowOff>0</xdr:rowOff>
    </xdr:from>
    <xdr:to>
      <xdr:col>1</xdr:col>
      <xdr:colOff>95250</xdr:colOff>
      <xdr:row>250</xdr:row>
      <xdr:rowOff>0</xdr:rowOff>
    </xdr:to>
    <xdr:pic>
      <xdr:nvPicPr>
        <xdr:cNvPr id="1116" name="Picture 136"/>
        <xdr:cNvPicPr>
          <a:picLocks noChangeAspect="1" noChangeArrowheads="1"/>
        </xdr:cNvPicPr>
      </xdr:nvPicPr>
      <xdr:blipFill>
        <a:blip xmlns:r="http://schemas.openxmlformats.org/officeDocument/2006/relationships" r:embed="rId1"/>
        <a:srcRect/>
        <a:stretch>
          <a:fillRect/>
        </a:stretch>
      </xdr:blipFill>
      <xdr:spPr bwMode="auto">
        <a:xfrm>
          <a:off x="409575" y="66208275"/>
          <a:ext cx="95250" cy="0"/>
        </a:xfrm>
        <a:prstGeom prst="rect">
          <a:avLst/>
        </a:prstGeom>
        <a:noFill/>
        <a:ln w="9525">
          <a:noFill/>
          <a:miter lim="800000"/>
          <a:headEnd/>
          <a:tailEnd/>
        </a:ln>
      </xdr:spPr>
    </xdr:pic>
    <xdr:clientData/>
  </xdr:twoCellAnchor>
  <xdr:twoCellAnchor>
    <xdr:from>
      <xdr:col>1</xdr:col>
      <xdr:colOff>0</xdr:colOff>
      <xdr:row>250</xdr:row>
      <xdr:rowOff>0</xdr:rowOff>
    </xdr:from>
    <xdr:to>
      <xdr:col>1</xdr:col>
      <xdr:colOff>95250</xdr:colOff>
      <xdr:row>250</xdr:row>
      <xdr:rowOff>0</xdr:rowOff>
    </xdr:to>
    <xdr:pic>
      <xdr:nvPicPr>
        <xdr:cNvPr id="1117" name="Picture 137"/>
        <xdr:cNvPicPr>
          <a:picLocks noChangeAspect="1" noChangeArrowheads="1"/>
        </xdr:cNvPicPr>
      </xdr:nvPicPr>
      <xdr:blipFill>
        <a:blip xmlns:r="http://schemas.openxmlformats.org/officeDocument/2006/relationships" r:embed="rId1"/>
        <a:srcRect/>
        <a:stretch>
          <a:fillRect/>
        </a:stretch>
      </xdr:blipFill>
      <xdr:spPr bwMode="auto">
        <a:xfrm>
          <a:off x="409575" y="66208275"/>
          <a:ext cx="95250" cy="0"/>
        </a:xfrm>
        <a:prstGeom prst="rect">
          <a:avLst/>
        </a:prstGeom>
        <a:noFill/>
        <a:ln w="9525">
          <a:noFill/>
          <a:miter lim="800000"/>
          <a:headEnd/>
          <a:tailEnd/>
        </a:ln>
      </xdr:spPr>
    </xdr:pic>
    <xdr:clientData/>
  </xdr:twoCellAnchor>
  <xdr:twoCellAnchor>
    <xdr:from>
      <xdr:col>1</xdr:col>
      <xdr:colOff>0</xdr:colOff>
      <xdr:row>250</xdr:row>
      <xdr:rowOff>0</xdr:rowOff>
    </xdr:from>
    <xdr:to>
      <xdr:col>1</xdr:col>
      <xdr:colOff>95250</xdr:colOff>
      <xdr:row>250</xdr:row>
      <xdr:rowOff>0</xdr:rowOff>
    </xdr:to>
    <xdr:pic>
      <xdr:nvPicPr>
        <xdr:cNvPr id="1118" name="Picture 138"/>
        <xdr:cNvPicPr>
          <a:picLocks noChangeAspect="1" noChangeArrowheads="1"/>
        </xdr:cNvPicPr>
      </xdr:nvPicPr>
      <xdr:blipFill>
        <a:blip xmlns:r="http://schemas.openxmlformats.org/officeDocument/2006/relationships" r:embed="rId1"/>
        <a:srcRect/>
        <a:stretch>
          <a:fillRect/>
        </a:stretch>
      </xdr:blipFill>
      <xdr:spPr bwMode="auto">
        <a:xfrm>
          <a:off x="409575" y="66208275"/>
          <a:ext cx="95250" cy="0"/>
        </a:xfrm>
        <a:prstGeom prst="rect">
          <a:avLst/>
        </a:prstGeom>
        <a:noFill/>
        <a:ln w="9525">
          <a:noFill/>
          <a:miter lim="800000"/>
          <a:headEnd/>
          <a:tailEnd/>
        </a:ln>
      </xdr:spPr>
    </xdr:pic>
    <xdr:clientData/>
  </xdr:twoCellAnchor>
  <xdr:twoCellAnchor>
    <xdr:from>
      <xdr:col>1</xdr:col>
      <xdr:colOff>0</xdr:colOff>
      <xdr:row>250</xdr:row>
      <xdr:rowOff>0</xdr:rowOff>
    </xdr:from>
    <xdr:to>
      <xdr:col>1</xdr:col>
      <xdr:colOff>95250</xdr:colOff>
      <xdr:row>250</xdr:row>
      <xdr:rowOff>0</xdr:rowOff>
    </xdr:to>
    <xdr:pic>
      <xdr:nvPicPr>
        <xdr:cNvPr id="1119" name="Picture 139"/>
        <xdr:cNvPicPr>
          <a:picLocks noChangeAspect="1" noChangeArrowheads="1"/>
        </xdr:cNvPicPr>
      </xdr:nvPicPr>
      <xdr:blipFill>
        <a:blip xmlns:r="http://schemas.openxmlformats.org/officeDocument/2006/relationships" r:embed="rId1"/>
        <a:srcRect/>
        <a:stretch>
          <a:fillRect/>
        </a:stretch>
      </xdr:blipFill>
      <xdr:spPr bwMode="auto">
        <a:xfrm>
          <a:off x="409575" y="66208275"/>
          <a:ext cx="95250" cy="0"/>
        </a:xfrm>
        <a:prstGeom prst="rect">
          <a:avLst/>
        </a:prstGeom>
        <a:noFill/>
        <a:ln w="9525">
          <a:noFill/>
          <a:miter lim="800000"/>
          <a:headEnd/>
          <a:tailEnd/>
        </a:ln>
      </xdr:spPr>
    </xdr:pic>
    <xdr:clientData/>
  </xdr:twoCellAnchor>
  <xdr:twoCellAnchor>
    <xdr:from>
      <xdr:col>1</xdr:col>
      <xdr:colOff>0</xdr:colOff>
      <xdr:row>250</xdr:row>
      <xdr:rowOff>0</xdr:rowOff>
    </xdr:from>
    <xdr:to>
      <xdr:col>1</xdr:col>
      <xdr:colOff>95250</xdr:colOff>
      <xdr:row>250</xdr:row>
      <xdr:rowOff>0</xdr:rowOff>
    </xdr:to>
    <xdr:pic>
      <xdr:nvPicPr>
        <xdr:cNvPr id="1120" name="Picture 140"/>
        <xdr:cNvPicPr>
          <a:picLocks noChangeAspect="1" noChangeArrowheads="1"/>
        </xdr:cNvPicPr>
      </xdr:nvPicPr>
      <xdr:blipFill>
        <a:blip xmlns:r="http://schemas.openxmlformats.org/officeDocument/2006/relationships" r:embed="rId1"/>
        <a:srcRect/>
        <a:stretch>
          <a:fillRect/>
        </a:stretch>
      </xdr:blipFill>
      <xdr:spPr bwMode="auto">
        <a:xfrm>
          <a:off x="409575" y="66208275"/>
          <a:ext cx="95250" cy="0"/>
        </a:xfrm>
        <a:prstGeom prst="rect">
          <a:avLst/>
        </a:prstGeom>
        <a:noFill/>
        <a:ln w="9525">
          <a:noFill/>
          <a:miter lim="800000"/>
          <a:headEnd/>
          <a:tailEnd/>
        </a:ln>
      </xdr:spPr>
    </xdr:pic>
    <xdr:clientData/>
  </xdr:twoCellAnchor>
  <xdr:twoCellAnchor>
    <xdr:from>
      <xdr:col>1</xdr:col>
      <xdr:colOff>0</xdr:colOff>
      <xdr:row>250</xdr:row>
      <xdr:rowOff>0</xdr:rowOff>
    </xdr:from>
    <xdr:to>
      <xdr:col>1</xdr:col>
      <xdr:colOff>95250</xdr:colOff>
      <xdr:row>250</xdr:row>
      <xdr:rowOff>0</xdr:rowOff>
    </xdr:to>
    <xdr:pic>
      <xdr:nvPicPr>
        <xdr:cNvPr id="1121" name="Picture 141"/>
        <xdr:cNvPicPr>
          <a:picLocks noChangeAspect="1" noChangeArrowheads="1"/>
        </xdr:cNvPicPr>
      </xdr:nvPicPr>
      <xdr:blipFill>
        <a:blip xmlns:r="http://schemas.openxmlformats.org/officeDocument/2006/relationships" r:embed="rId1"/>
        <a:srcRect/>
        <a:stretch>
          <a:fillRect/>
        </a:stretch>
      </xdr:blipFill>
      <xdr:spPr bwMode="auto">
        <a:xfrm>
          <a:off x="409575" y="66208275"/>
          <a:ext cx="95250" cy="0"/>
        </a:xfrm>
        <a:prstGeom prst="rect">
          <a:avLst/>
        </a:prstGeom>
        <a:noFill/>
        <a:ln w="9525">
          <a:noFill/>
          <a:miter lim="800000"/>
          <a:headEnd/>
          <a:tailEnd/>
        </a:ln>
      </xdr:spPr>
    </xdr:pic>
    <xdr:clientData/>
  </xdr:twoCellAnchor>
  <xdr:twoCellAnchor>
    <xdr:from>
      <xdr:col>1</xdr:col>
      <xdr:colOff>0</xdr:colOff>
      <xdr:row>250</xdr:row>
      <xdr:rowOff>0</xdr:rowOff>
    </xdr:from>
    <xdr:to>
      <xdr:col>1</xdr:col>
      <xdr:colOff>95250</xdr:colOff>
      <xdr:row>250</xdr:row>
      <xdr:rowOff>0</xdr:rowOff>
    </xdr:to>
    <xdr:pic>
      <xdr:nvPicPr>
        <xdr:cNvPr id="1122" name="Picture 142"/>
        <xdr:cNvPicPr>
          <a:picLocks noChangeAspect="1" noChangeArrowheads="1"/>
        </xdr:cNvPicPr>
      </xdr:nvPicPr>
      <xdr:blipFill>
        <a:blip xmlns:r="http://schemas.openxmlformats.org/officeDocument/2006/relationships" r:embed="rId1"/>
        <a:srcRect/>
        <a:stretch>
          <a:fillRect/>
        </a:stretch>
      </xdr:blipFill>
      <xdr:spPr bwMode="auto">
        <a:xfrm>
          <a:off x="409575" y="66208275"/>
          <a:ext cx="95250" cy="0"/>
        </a:xfrm>
        <a:prstGeom prst="rect">
          <a:avLst/>
        </a:prstGeom>
        <a:noFill/>
        <a:ln w="9525">
          <a:noFill/>
          <a:miter lim="800000"/>
          <a:headEnd/>
          <a:tailEnd/>
        </a:ln>
      </xdr:spPr>
    </xdr:pic>
    <xdr:clientData/>
  </xdr:twoCellAnchor>
  <xdr:twoCellAnchor>
    <xdr:from>
      <xdr:col>1</xdr:col>
      <xdr:colOff>0</xdr:colOff>
      <xdr:row>250</xdr:row>
      <xdr:rowOff>0</xdr:rowOff>
    </xdr:from>
    <xdr:to>
      <xdr:col>1</xdr:col>
      <xdr:colOff>95250</xdr:colOff>
      <xdr:row>250</xdr:row>
      <xdr:rowOff>0</xdr:rowOff>
    </xdr:to>
    <xdr:pic>
      <xdr:nvPicPr>
        <xdr:cNvPr id="1123" name="Picture 143"/>
        <xdr:cNvPicPr>
          <a:picLocks noChangeAspect="1" noChangeArrowheads="1"/>
        </xdr:cNvPicPr>
      </xdr:nvPicPr>
      <xdr:blipFill>
        <a:blip xmlns:r="http://schemas.openxmlformats.org/officeDocument/2006/relationships" r:embed="rId1"/>
        <a:srcRect/>
        <a:stretch>
          <a:fillRect/>
        </a:stretch>
      </xdr:blipFill>
      <xdr:spPr bwMode="auto">
        <a:xfrm>
          <a:off x="409575" y="66208275"/>
          <a:ext cx="95250" cy="0"/>
        </a:xfrm>
        <a:prstGeom prst="rect">
          <a:avLst/>
        </a:prstGeom>
        <a:noFill/>
        <a:ln w="9525">
          <a:noFill/>
          <a:miter lim="800000"/>
          <a:headEnd/>
          <a:tailEnd/>
        </a:ln>
      </xdr:spPr>
    </xdr:pic>
    <xdr:clientData/>
  </xdr:twoCellAnchor>
  <xdr:twoCellAnchor>
    <xdr:from>
      <xdr:col>1</xdr:col>
      <xdr:colOff>0</xdr:colOff>
      <xdr:row>250</xdr:row>
      <xdr:rowOff>0</xdr:rowOff>
    </xdr:from>
    <xdr:to>
      <xdr:col>1</xdr:col>
      <xdr:colOff>95250</xdr:colOff>
      <xdr:row>250</xdr:row>
      <xdr:rowOff>0</xdr:rowOff>
    </xdr:to>
    <xdr:pic>
      <xdr:nvPicPr>
        <xdr:cNvPr id="1124" name="Picture 144"/>
        <xdr:cNvPicPr>
          <a:picLocks noChangeAspect="1" noChangeArrowheads="1"/>
        </xdr:cNvPicPr>
      </xdr:nvPicPr>
      <xdr:blipFill>
        <a:blip xmlns:r="http://schemas.openxmlformats.org/officeDocument/2006/relationships" r:embed="rId1"/>
        <a:srcRect/>
        <a:stretch>
          <a:fillRect/>
        </a:stretch>
      </xdr:blipFill>
      <xdr:spPr bwMode="auto">
        <a:xfrm>
          <a:off x="409575" y="66208275"/>
          <a:ext cx="95250" cy="0"/>
        </a:xfrm>
        <a:prstGeom prst="rect">
          <a:avLst/>
        </a:prstGeom>
        <a:noFill/>
        <a:ln w="9525">
          <a:noFill/>
          <a:miter lim="800000"/>
          <a:headEnd/>
          <a:tailEnd/>
        </a:ln>
      </xdr:spPr>
    </xdr:pic>
    <xdr:clientData/>
  </xdr:twoCellAnchor>
  <xdr:twoCellAnchor>
    <xdr:from>
      <xdr:col>1</xdr:col>
      <xdr:colOff>0</xdr:colOff>
      <xdr:row>250</xdr:row>
      <xdr:rowOff>0</xdr:rowOff>
    </xdr:from>
    <xdr:to>
      <xdr:col>1</xdr:col>
      <xdr:colOff>95250</xdr:colOff>
      <xdr:row>250</xdr:row>
      <xdr:rowOff>0</xdr:rowOff>
    </xdr:to>
    <xdr:pic>
      <xdr:nvPicPr>
        <xdr:cNvPr id="1125" name="Picture 145"/>
        <xdr:cNvPicPr>
          <a:picLocks noChangeAspect="1" noChangeArrowheads="1"/>
        </xdr:cNvPicPr>
      </xdr:nvPicPr>
      <xdr:blipFill>
        <a:blip xmlns:r="http://schemas.openxmlformats.org/officeDocument/2006/relationships" r:embed="rId1"/>
        <a:srcRect/>
        <a:stretch>
          <a:fillRect/>
        </a:stretch>
      </xdr:blipFill>
      <xdr:spPr bwMode="auto">
        <a:xfrm>
          <a:off x="409575" y="66208275"/>
          <a:ext cx="95250" cy="0"/>
        </a:xfrm>
        <a:prstGeom prst="rect">
          <a:avLst/>
        </a:prstGeom>
        <a:noFill/>
        <a:ln w="9525">
          <a:noFill/>
          <a:miter lim="800000"/>
          <a:headEnd/>
          <a:tailEnd/>
        </a:ln>
      </xdr:spPr>
    </xdr:pic>
    <xdr:clientData/>
  </xdr:twoCellAnchor>
  <xdr:twoCellAnchor>
    <xdr:from>
      <xdr:col>1</xdr:col>
      <xdr:colOff>0</xdr:colOff>
      <xdr:row>250</xdr:row>
      <xdr:rowOff>0</xdr:rowOff>
    </xdr:from>
    <xdr:to>
      <xdr:col>1</xdr:col>
      <xdr:colOff>95250</xdr:colOff>
      <xdr:row>250</xdr:row>
      <xdr:rowOff>0</xdr:rowOff>
    </xdr:to>
    <xdr:pic>
      <xdr:nvPicPr>
        <xdr:cNvPr id="1126" name="Picture 146"/>
        <xdr:cNvPicPr>
          <a:picLocks noChangeAspect="1" noChangeArrowheads="1"/>
        </xdr:cNvPicPr>
      </xdr:nvPicPr>
      <xdr:blipFill>
        <a:blip xmlns:r="http://schemas.openxmlformats.org/officeDocument/2006/relationships" r:embed="rId1"/>
        <a:srcRect/>
        <a:stretch>
          <a:fillRect/>
        </a:stretch>
      </xdr:blipFill>
      <xdr:spPr bwMode="auto">
        <a:xfrm>
          <a:off x="409575" y="66208275"/>
          <a:ext cx="95250" cy="0"/>
        </a:xfrm>
        <a:prstGeom prst="rect">
          <a:avLst/>
        </a:prstGeom>
        <a:noFill/>
        <a:ln w="9525">
          <a:noFill/>
          <a:miter lim="800000"/>
          <a:headEnd/>
          <a:tailEnd/>
        </a:ln>
      </xdr:spPr>
    </xdr:pic>
    <xdr:clientData/>
  </xdr:twoCellAnchor>
  <xdr:twoCellAnchor>
    <xdr:from>
      <xdr:col>1</xdr:col>
      <xdr:colOff>0</xdr:colOff>
      <xdr:row>250</xdr:row>
      <xdr:rowOff>0</xdr:rowOff>
    </xdr:from>
    <xdr:to>
      <xdr:col>1</xdr:col>
      <xdr:colOff>95250</xdr:colOff>
      <xdr:row>250</xdr:row>
      <xdr:rowOff>0</xdr:rowOff>
    </xdr:to>
    <xdr:pic>
      <xdr:nvPicPr>
        <xdr:cNvPr id="1127" name="Picture 147"/>
        <xdr:cNvPicPr>
          <a:picLocks noChangeAspect="1" noChangeArrowheads="1"/>
        </xdr:cNvPicPr>
      </xdr:nvPicPr>
      <xdr:blipFill>
        <a:blip xmlns:r="http://schemas.openxmlformats.org/officeDocument/2006/relationships" r:embed="rId1"/>
        <a:srcRect/>
        <a:stretch>
          <a:fillRect/>
        </a:stretch>
      </xdr:blipFill>
      <xdr:spPr bwMode="auto">
        <a:xfrm>
          <a:off x="409575" y="66208275"/>
          <a:ext cx="95250" cy="0"/>
        </a:xfrm>
        <a:prstGeom prst="rect">
          <a:avLst/>
        </a:prstGeom>
        <a:noFill/>
        <a:ln w="9525">
          <a:noFill/>
          <a:miter lim="800000"/>
          <a:headEnd/>
          <a:tailEnd/>
        </a:ln>
      </xdr:spPr>
    </xdr:pic>
    <xdr:clientData/>
  </xdr:twoCellAnchor>
  <xdr:twoCellAnchor>
    <xdr:from>
      <xdr:col>1</xdr:col>
      <xdr:colOff>0</xdr:colOff>
      <xdr:row>250</xdr:row>
      <xdr:rowOff>0</xdr:rowOff>
    </xdr:from>
    <xdr:to>
      <xdr:col>1</xdr:col>
      <xdr:colOff>95250</xdr:colOff>
      <xdr:row>250</xdr:row>
      <xdr:rowOff>0</xdr:rowOff>
    </xdr:to>
    <xdr:pic>
      <xdr:nvPicPr>
        <xdr:cNvPr id="1128" name="Picture 148"/>
        <xdr:cNvPicPr>
          <a:picLocks noChangeAspect="1" noChangeArrowheads="1"/>
        </xdr:cNvPicPr>
      </xdr:nvPicPr>
      <xdr:blipFill>
        <a:blip xmlns:r="http://schemas.openxmlformats.org/officeDocument/2006/relationships" r:embed="rId1"/>
        <a:srcRect/>
        <a:stretch>
          <a:fillRect/>
        </a:stretch>
      </xdr:blipFill>
      <xdr:spPr bwMode="auto">
        <a:xfrm>
          <a:off x="409575" y="66208275"/>
          <a:ext cx="95250" cy="0"/>
        </a:xfrm>
        <a:prstGeom prst="rect">
          <a:avLst/>
        </a:prstGeom>
        <a:noFill/>
        <a:ln w="9525">
          <a:noFill/>
          <a:miter lim="800000"/>
          <a:headEnd/>
          <a:tailEnd/>
        </a:ln>
      </xdr:spPr>
    </xdr:pic>
    <xdr:clientData/>
  </xdr:twoCellAnchor>
  <xdr:twoCellAnchor>
    <xdr:from>
      <xdr:col>1</xdr:col>
      <xdr:colOff>0</xdr:colOff>
      <xdr:row>250</xdr:row>
      <xdr:rowOff>0</xdr:rowOff>
    </xdr:from>
    <xdr:to>
      <xdr:col>1</xdr:col>
      <xdr:colOff>95250</xdr:colOff>
      <xdr:row>250</xdr:row>
      <xdr:rowOff>0</xdr:rowOff>
    </xdr:to>
    <xdr:pic>
      <xdr:nvPicPr>
        <xdr:cNvPr id="1129" name="Picture 149"/>
        <xdr:cNvPicPr>
          <a:picLocks noChangeAspect="1" noChangeArrowheads="1"/>
        </xdr:cNvPicPr>
      </xdr:nvPicPr>
      <xdr:blipFill>
        <a:blip xmlns:r="http://schemas.openxmlformats.org/officeDocument/2006/relationships" r:embed="rId1"/>
        <a:srcRect/>
        <a:stretch>
          <a:fillRect/>
        </a:stretch>
      </xdr:blipFill>
      <xdr:spPr bwMode="auto">
        <a:xfrm>
          <a:off x="409575" y="66208275"/>
          <a:ext cx="95250" cy="0"/>
        </a:xfrm>
        <a:prstGeom prst="rect">
          <a:avLst/>
        </a:prstGeom>
        <a:noFill/>
        <a:ln w="9525">
          <a:noFill/>
          <a:miter lim="800000"/>
          <a:headEnd/>
          <a:tailEnd/>
        </a:ln>
      </xdr:spPr>
    </xdr:pic>
    <xdr:clientData/>
  </xdr:twoCellAnchor>
  <xdr:twoCellAnchor>
    <xdr:from>
      <xdr:col>1</xdr:col>
      <xdr:colOff>0</xdr:colOff>
      <xdr:row>250</xdr:row>
      <xdr:rowOff>0</xdr:rowOff>
    </xdr:from>
    <xdr:to>
      <xdr:col>1</xdr:col>
      <xdr:colOff>95250</xdr:colOff>
      <xdr:row>250</xdr:row>
      <xdr:rowOff>0</xdr:rowOff>
    </xdr:to>
    <xdr:pic>
      <xdr:nvPicPr>
        <xdr:cNvPr id="1130" name="Picture 150"/>
        <xdr:cNvPicPr>
          <a:picLocks noChangeAspect="1" noChangeArrowheads="1"/>
        </xdr:cNvPicPr>
      </xdr:nvPicPr>
      <xdr:blipFill>
        <a:blip xmlns:r="http://schemas.openxmlformats.org/officeDocument/2006/relationships" r:embed="rId1"/>
        <a:srcRect/>
        <a:stretch>
          <a:fillRect/>
        </a:stretch>
      </xdr:blipFill>
      <xdr:spPr bwMode="auto">
        <a:xfrm>
          <a:off x="409575" y="66208275"/>
          <a:ext cx="95250" cy="0"/>
        </a:xfrm>
        <a:prstGeom prst="rect">
          <a:avLst/>
        </a:prstGeom>
        <a:noFill/>
        <a:ln w="9525">
          <a:noFill/>
          <a:miter lim="800000"/>
          <a:headEnd/>
          <a:tailEnd/>
        </a:ln>
      </xdr:spPr>
    </xdr:pic>
    <xdr:clientData/>
  </xdr:twoCellAnchor>
  <xdr:twoCellAnchor>
    <xdr:from>
      <xdr:col>1</xdr:col>
      <xdr:colOff>0</xdr:colOff>
      <xdr:row>250</xdr:row>
      <xdr:rowOff>0</xdr:rowOff>
    </xdr:from>
    <xdr:to>
      <xdr:col>1</xdr:col>
      <xdr:colOff>95250</xdr:colOff>
      <xdr:row>250</xdr:row>
      <xdr:rowOff>0</xdr:rowOff>
    </xdr:to>
    <xdr:pic>
      <xdr:nvPicPr>
        <xdr:cNvPr id="1131" name="Picture 151"/>
        <xdr:cNvPicPr>
          <a:picLocks noChangeAspect="1" noChangeArrowheads="1"/>
        </xdr:cNvPicPr>
      </xdr:nvPicPr>
      <xdr:blipFill>
        <a:blip xmlns:r="http://schemas.openxmlformats.org/officeDocument/2006/relationships" r:embed="rId1"/>
        <a:srcRect/>
        <a:stretch>
          <a:fillRect/>
        </a:stretch>
      </xdr:blipFill>
      <xdr:spPr bwMode="auto">
        <a:xfrm>
          <a:off x="409575" y="66208275"/>
          <a:ext cx="95250" cy="0"/>
        </a:xfrm>
        <a:prstGeom prst="rect">
          <a:avLst/>
        </a:prstGeom>
        <a:noFill/>
        <a:ln w="9525">
          <a:noFill/>
          <a:miter lim="800000"/>
          <a:headEnd/>
          <a:tailEnd/>
        </a:ln>
      </xdr:spPr>
    </xdr:pic>
    <xdr:clientData/>
  </xdr:twoCellAnchor>
  <xdr:twoCellAnchor>
    <xdr:from>
      <xdr:col>1</xdr:col>
      <xdr:colOff>0</xdr:colOff>
      <xdr:row>250</xdr:row>
      <xdr:rowOff>0</xdr:rowOff>
    </xdr:from>
    <xdr:to>
      <xdr:col>1</xdr:col>
      <xdr:colOff>95250</xdr:colOff>
      <xdr:row>250</xdr:row>
      <xdr:rowOff>0</xdr:rowOff>
    </xdr:to>
    <xdr:pic>
      <xdr:nvPicPr>
        <xdr:cNvPr id="1132" name="Picture 152"/>
        <xdr:cNvPicPr>
          <a:picLocks noChangeAspect="1" noChangeArrowheads="1"/>
        </xdr:cNvPicPr>
      </xdr:nvPicPr>
      <xdr:blipFill>
        <a:blip xmlns:r="http://schemas.openxmlformats.org/officeDocument/2006/relationships" r:embed="rId1"/>
        <a:srcRect/>
        <a:stretch>
          <a:fillRect/>
        </a:stretch>
      </xdr:blipFill>
      <xdr:spPr bwMode="auto">
        <a:xfrm>
          <a:off x="409575" y="66208275"/>
          <a:ext cx="95250" cy="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128</xdr:row>
      <xdr:rowOff>0</xdr:rowOff>
    </xdr:from>
    <xdr:to>
      <xdr:col>1</xdr:col>
      <xdr:colOff>95250</xdr:colOff>
      <xdr:row>128</xdr:row>
      <xdr:rowOff>0</xdr:rowOff>
    </xdr:to>
    <xdr:pic>
      <xdr:nvPicPr>
        <xdr:cNvPr id="2063" name="Picture 105"/>
        <xdr:cNvPicPr>
          <a:picLocks noChangeAspect="1" noChangeArrowheads="1"/>
        </xdr:cNvPicPr>
      </xdr:nvPicPr>
      <xdr:blipFill>
        <a:blip xmlns:r="http://schemas.openxmlformats.org/officeDocument/2006/relationships" r:embed="rId1"/>
        <a:srcRect/>
        <a:stretch>
          <a:fillRect/>
        </a:stretch>
      </xdr:blipFill>
      <xdr:spPr bwMode="auto">
        <a:xfrm>
          <a:off x="333375" y="36499800"/>
          <a:ext cx="95250" cy="0"/>
        </a:xfrm>
        <a:prstGeom prst="rect">
          <a:avLst/>
        </a:prstGeom>
        <a:noFill/>
        <a:ln w="9525">
          <a:noFill/>
          <a:miter lim="800000"/>
          <a:headEnd/>
          <a:tailEnd/>
        </a:ln>
      </xdr:spPr>
    </xdr:pic>
    <xdr:clientData/>
  </xdr:twoCellAnchor>
  <xdr:twoCellAnchor>
    <xdr:from>
      <xdr:col>1</xdr:col>
      <xdr:colOff>0</xdr:colOff>
      <xdr:row>128</xdr:row>
      <xdr:rowOff>0</xdr:rowOff>
    </xdr:from>
    <xdr:to>
      <xdr:col>1</xdr:col>
      <xdr:colOff>95250</xdr:colOff>
      <xdr:row>128</xdr:row>
      <xdr:rowOff>0</xdr:rowOff>
    </xdr:to>
    <xdr:pic>
      <xdr:nvPicPr>
        <xdr:cNvPr id="2064" name="Picture 106"/>
        <xdr:cNvPicPr>
          <a:picLocks noChangeAspect="1" noChangeArrowheads="1"/>
        </xdr:cNvPicPr>
      </xdr:nvPicPr>
      <xdr:blipFill>
        <a:blip xmlns:r="http://schemas.openxmlformats.org/officeDocument/2006/relationships" r:embed="rId1"/>
        <a:srcRect/>
        <a:stretch>
          <a:fillRect/>
        </a:stretch>
      </xdr:blipFill>
      <xdr:spPr bwMode="auto">
        <a:xfrm>
          <a:off x="333375" y="36499800"/>
          <a:ext cx="95250" cy="0"/>
        </a:xfrm>
        <a:prstGeom prst="rect">
          <a:avLst/>
        </a:prstGeom>
        <a:noFill/>
        <a:ln w="9525">
          <a:noFill/>
          <a:miter lim="800000"/>
          <a:headEnd/>
          <a:tailEnd/>
        </a:ln>
      </xdr:spPr>
    </xdr:pic>
    <xdr:clientData/>
  </xdr:twoCellAnchor>
  <xdr:twoCellAnchor>
    <xdr:from>
      <xdr:col>1</xdr:col>
      <xdr:colOff>0</xdr:colOff>
      <xdr:row>128</xdr:row>
      <xdr:rowOff>0</xdr:rowOff>
    </xdr:from>
    <xdr:to>
      <xdr:col>1</xdr:col>
      <xdr:colOff>95250</xdr:colOff>
      <xdr:row>128</xdr:row>
      <xdr:rowOff>0</xdr:rowOff>
    </xdr:to>
    <xdr:pic>
      <xdr:nvPicPr>
        <xdr:cNvPr id="2065" name="Picture 107"/>
        <xdr:cNvPicPr>
          <a:picLocks noChangeAspect="1" noChangeArrowheads="1"/>
        </xdr:cNvPicPr>
      </xdr:nvPicPr>
      <xdr:blipFill>
        <a:blip xmlns:r="http://schemas.openxmlformats.org/officeDocument/2006/relationships" r:embed="rId1"/>
        <a:srcRect/>
        <a:stretch>
          <a:fillRect/>
        </a:stretch>
      </xdr:blipFill>
      <xdr:spPr bwMode="auto">
        <a:xfrm>
          <a:off x="333375" y="36499800"/>
          <a:ext cx="95250" cy="0"/>
        </a:xfrm>
        <a:prstGeom prst="rect">
          <a:avLst/>
        </a:prstGeom>
        <a:noFill/>
        <a:ln w="9525">
          <a:noFill/>
          <a:miter lim="800000"/>
          <a:headEnd/>
          <a:tailEnd/>
        </a:ln>
      </xdr:spPr>
    </xdr:pic>
    <xdr:clientData/>
  </xdr:twoCellAnchor>
  <xdr:twoCellAnchor>
    <xdr:from>
      <xdr:col>1</xdr:col>
      <xdr:colOff>0</xdr:colOff>
      <xdr:row>128</xdr:row>
      <xdr:rowOff>0</xdr:rowOff>
    </xdr:from>
    <xdr:to>
      <xdr:col>1</xdr:col>
      <xdr:colOff>95250</xdr:colOff>
      <xdr:row>128</xdr:row>
      <xdr:rowOff>0</xdr:rowOff>
    </xdr:to>
    <xdr:pic>
      <xdr:nvPicPr>
        <xdr:cNvPr id="2066" name="Picture 108"/>
        <xdr:cNvPicPr>
          <a:picLocks noChangeAspect="1" noChangeArrowheads="1"/>
        </xdr:cNvPicPr>
      </xdr:nvPicPr>
      <xdr:blipFill>
        <a:blip xmlns:r="http://schemas.openxmlformats.org/officeDocument/2006/relationships" r:embed="rId1"/>
        <a:srcRect/>
        <a:stretch>
          <a:fillRect/>
        </a:stretch>
      </xdr:blipFill>
      <xdr:spPr bwMode="auto">
        <a:xfrm>
          <a:off x="333375" y="36499800"/>
          <a:ext cx="95250" cy="0"/>
        </a:xfrm>
        <a:prstGeom prst="rect">
          <a:avLst/>
        </a:prstGeom>
        <a:noFill/>
        <a:ln w="9525">
          <a:noFill/>
          <a:miter lim="800000"/>
          <a:headEnd/>
          <a:tailEnd/>
        </a:ln>
      </xdr:spPr>
    </xdr:pic>
    <xdr:clientData/>
  </xdr:twoCellAnchor>
  <xdr:twoCellAnchor>
    <xdr:from>
      <xdr:col>1</xdr:col>
      <xdr:colOff>0</xdr:colOff>
      <xdr:row>127</xdr:row>
      <xdr:rowOff>0</xdr:rowOff>
    </xdr:from>
    <xdr:to>
      <xdr:col>1</xdr:col>
      <xdr:colOff>95250</xdr:colOff>
      <xdr:row>127</xdr:row>
      <xdr:rowOff>0</xdr:rowOff>
    </xdr:to>
    <xdr:pic>
      <xdr:nvPicPr>
        <xdr:cNvPr id="2079" name="Picture 127"/>
        <xdr:cNvPicPr>
          <a:picLocks noChangeAspect="1" noChangeArrowheads="1"/>
        </xdr:cNvPicPr>
      </xdr:nvPicPr>
      <xdr:blipFill>
        <a:blip xmlns:r="http://schemas.openxmlformats.org/officeDocument/2006/relationships" r:embed="rId1"/>
        <a:srcRect/>
        <a:stretch>
          <a:fillRect/>
        </a:stretch>
      </xdr:blipFill>
      <xdr:spPr bwMode="auto">
        <a:xfrm>
          <a:off x="333375" y="36242625"/>
          <a:ext cx="95250" cy="0"/>
        </a:xfrm>
        <a:prstGeom prst="rect">
          <a:avLst/>
        </a:prstGeom>
        <a:noFill/>
        <a:ln w="9525">
          <a:noFill/>
          <a:miter lim="800000"/>
          <a:headEnd/>
          <a:tailEnd/>
        </a:ln>
      </xdr:spPr>
    </xdr:pic>
    <xdr:clientData/>
  </xdr:twoCellAnchor>
  <xdr:twoCellAnchor>
    <xdr:from>
      <xdr:col>1</xdr:col>
      <xdr:colOff>0</xdr:colOff>
      <xdr:row>127</xdr:row>
      <xdr:rowOff>0</xdr:rowOff>
    </xdr:from>
    <xdr:to>
      <xdr:col>1</xdr:col>
      <xdr:colOff>95250</xdr:colOff>
      <xdr:row>127</xdr:row>
      <xdr:rowOff>0</xdr:rowOff>
    </xdr:to>
    <xdr:pic>
      <xdr:nvPicPr>
        <xdr:cNvPr id="2080" name="Picture 128"/>
        <xdr:cNvPicPr>
          <a:picLocks noChangeAspect="1" noChangeArrowheads="1"/>
        </xdr:cNvPicPr>
      </xdr:nvPicPr>
      <xdr:blipFill>
        <a:blip xmlns:r="http://schemas.openxmlformats.org/officeDocument/2006/relationships" r:embed="rId1"/>
        <a:srcRect/>
        <a:stretch>
          <a:fillRect/>
        </a:stretch>
      </xdr:blipFill>
      <xdr:spPr bwMode="auto">
        <a:xfrm>
          <a:off x="333375" y="36242625"/>
          <a:ext cx="95250" cy="0"/>
        </a:xfrm>
        <a:prstGeom prst="rect">
          <a:avLst/>
        </a:prstGeom>
        <a:noFill/>
        <a:ln w="9525">
          <a:noFill/>
          <a:miter lim="800000"/>
          <a:headEnd/>
          <a:tailEnd/>
        </a:ln>
      </xdr:spPr>
    </xdr:pic>
    <xdr:clientData/>
  </xdr:twoCellAnchor>
  <xdr:twoCellAnchor>
    <xdr:from>
      <xdr:col>1</xdr:col>
      <xdr:colOff>0</xdr:colOff>
      <xdr:row>127</xdr:row>
      <xdr:rowOff>0</xdr:rowOff>
    </xdr:from>
    <xdr:to>
      <xdr:col>1</xdr:col>
      <xdr:colOff>95250</xdr:colOff>
      <xdr:row>127</xdr:row>
      <xdr:rowOff>0</xdr:rowOff>
    </xdr:to>
    <xdr:pic>
      <xdr:nvPicPr>
        <xdr:cNvPr id="2081" name="Picture 129"/>
        <xdr:cNvPicPr>
          <a:picLocks noChangeAspect="1" noChangeArrowheads="1"/>
        </xdr:cNvPicPr>
      </xdr:nvPicPr>
      <xdr:blipFill>
        <a:blip xmlns:r="http://schemas.openxmlformats.org/officeDocument/2006/relationships" r:embed="rId1"/>
        <a:srcRect/>
        <a:stretch>
          <a:fillRect/>
        </a:stretch>
      </xdr:blipFill>
      <xdr:spPr bwMode="auto">
        <a:xfrm>
          <a:off x="333375" y="36242625"/>
          <a:ext cx="95250" cy="0"/>
        </a:xfrm>
        <a:prstGeom prst="rect">
          <a:avLst/>
        </a:prstGeom>
        <a:noFill/>
        <a:ln w="9525">
          <a:noFill/>
          <a:miter lim="800000"/>
          <a:headEnd/>
          <a:tailEnd/>
        </a:ln>
      </xdr:spPr>
    </xdr:pic>
    <xdr:clientData/>
  </xdr:twoCellAnchor>
  <xdr:twoCellAnchor>
    <xdr:from>
      <xdr:col>1</xdr:col>
      <xdr:colOff>0</xdr:colOff>
      <xdr:row>127</xdr:row>
      <xdr:rowOff>0</xdr:rowOff>
    </xdr:from>
    <xdr:to>
      <xdr:col>1</xdr:col>
      <xdr:colOff>95250</xdr:colOff>
      <xdr:row>127</xdr:row>
      <xdr:rowOff>0</xdr:rowOff>
    </xdr:to>
    <xdr:pic>
      <xdr:nvPicPr>
        <xdr:cNvPr id="2082" name="Picture 130"/>
        <xdr:cNvPicPr>
          <a:picLocks noChangeAspect="1" noChangeArrowheads="1"/>
        </xdr:cNvPicPr>
      </xdr:nvPicPr>
      <xdr:blipFill>
        <a:blip xmlns:r="http://schemas.openxmlformats.org/officeDocument/2006/relationships" r:embed="rId1"/>
        <a:srcRect/>
        <a:stretch>
          <a:fillRect/>
        </a:stretch>
      </xdr:blipFill>
      <xdr:spPr bwMode="auto">
        <a:xfrm>
          <a:off x="333375" y="36242625"/>
          <a:ext cx="95250" cy="0"/>
        </a:xfrm>
        <a:prstGeom prst="rect">
          <a:avLst/>
        </a:prstGeom>
        <a:noFill/>
        <a:ln w="9525">
          <a:noFill/>
          <a:miter lim="800000"/>
          <a:headEnd/>
          <a:tailEnd/>
        </a:ln>
      </xdr:spPr>
    </xdr:pic>
    <xdr:clientData/>
  </xdr:twoCellAnchor>
  <xdr:twoCellAnchor>
    <xdr:from>
      <xdr:col>1</xdr:col>
      <xdr:colOff>0</xdr:colOff>
      <xdr:row>127</xdr:row>
      <xdr:rowOff>0</xdr:rowOff>
    </xdr:from>
    <xdr:to>
      <xdr:col>1</xdr:col>
      <xdr:colOff>95250</xdr:colOff>
      <xdr:row>127</xdr:row>
      <xdr:rowOff>0</xdr:rowOff>
    </xdr:to>
    <xdr:pic>
      <xdr:nvPicPr>
        <xdr:cNvPr id="2083" name="Picture 131"/>
        <xdr:cNvPicPr>
          <a:picLocks noChangeAspect="1" noChangeArrowheads="1"/>
        </xdr:cNvPicPr>
      </xdr:nvPicPr>
      <xdr:blipFill>
        <a:blip xmlns:r="http://schemas.openxmlformats.org/officeDocument/2006/relationships" r:embed="rId1"/>
        <a:srcRect/>
        <a:stretch>
          <a:fillRect/>
        </a:stretch>
      </xdr:blipFill>
      <xdr:spPr bwMode="auto">
        <a:xfrm>
          <a:off x="333375" y="36242625"/>
          <a:ext cx="95250" cy="0"/>
        </a:xfrm>
        <a:prstGeom prst="rect">
          <a:avLst/>
        </a:prstGeom>
        <a:noFill/>
        <a:ln w="9525">
          <a:noFill/>
          <a:miter lim="800000"/>
          <a:headEnd/>
          <a:tailEnd/>
        </a:ln>
      </xdr:spPr>
    </xdr:pic>
    <xdr:clientData/>
  </xdr:twoCellAnchor>
  <xdr:twoCellAnchor>
    <xdr:from>
      <xdr:col>1</xdr:col>
      <xdr:colOff>0</xdr:colOff>
      <xdr:row>127</xdr:row>
      <xdr:rowOff>0</xdr:rowOff>
    </xdr:from>
    <xdr:to>
      <xdr:col>1</xdr:col>
      <xdr:colOff>95250</xdr:colOff>
      <xdr:row>127</xdr:row>
      <xdr:rowOff>0</xdr:rowOff>
    </xdr:to>
    <xdr:pic>
      <xdr:nvPicPr>
        <xdr:cNvPr id="2084" name="Picture 132"/>
        <xdr:cNvPicPr>
          <a:picLocks noChangeAspect="1" noChangeArrowheads="1"/>
        </xdr:cNvPicPr>
      </xdr:nvPicPr>
      <xdr:blipFill>
        <a:blip xmlns:r="http://schemas.openxmlformats.org/officeDocument/2006/relationships" r:embed="rId1"/>
        <a:srcRect/>
        <a:stretch>
          <a:fillRect/>
        </a:stretch>
      </xdr:blipFill>
      <xdr:spPr bwMode="auto">
        <a:xfrm>
          <a:off x="333375" y="36242625"/>
          <a:ext cx="95250" cy="0"/>
        </a:xfrm>
        <a:prstGeom prst="rect">
          <a:avLst/>
        </a:prstGeom>
        <a:noFill/>
        <a:ln w="9525">
          <a:noFill/>
          <a:miter lim="800000"/>
          <a:headEnd/>
          <a:tailEnd/>
        </a:ln>
      </xdr:spPr>
    </xdr:pic>
    <xdr:clientData/>
  </xdr:twoCellAnchor>
  <xdr:twoCellAnchor>
    <xdr:from>
      <xdr:col>1</xdr:col>
      <xdr:colOff>0</xdr:colOff>
      <xdr:row>127</xdr:row>
      <xdr:rowOff>0</xdr:rowOff>
    </xdr:from>
    <xdr:to>
      <xdr:col>1</xdr:col>
      <xdr:colOff>95250</xdr:colOff>
      <xdr:row>127</xdr:row>
      <xdr:rowOff>0</xdr:rowOff>
    </xdr:to>
    <xdr:pic>
      <xdr:nvPicPr>
        <xdr:cNvPr id="2085" name="Picture 133"/>
        <xdr:cNvPicPr>
          <a:picLocks noChangeAspect="1" noChangeArrowheads="1"/>
        </xdr:cNvPicPr>
      </xdr:nvPicPr>
      <xdr:blipFill>
        <a:blip xmlns:r="http://schemas.openxmlformats.org/officeDocument/2006/relationships" r:embed="rId1"/>
        <a:srcRect/>
        <a:stretch>
          <a:fillRect/>
        </a:stretch>
      </xdr:blipFill>
      <xdr:spPr bwMode="auto">
        <a:xfrm>
          <a:off x="333375" y="36242625"/>
          <a:ext cx="95250" cy="0"/>
        </a:xfrm>
        <a:prstGeom prst="rect">
          <a:avLst/>
        </a:prstGeom>
        <a:noFill/>
        <a:ln w="9525">
          <a:noFill/>
          <a:miter lim="800000"/>
          <a:headEnd/>
          <a:tailEnd/>
        </a:ln>
      </xdr:spPr>
    </xdr:pic>
    <xdr:clientData/>
  </xdr:twoCellAnchor>
  <xdr:twoCellAnchor>
    <xdr:from>
      <xdr:col>1</xdr:col>
      <xdr:colOff>0</xdr:colOff>
      <xdr:row>127</xdr:row>
      <xdr:rowOff>0</xdr:rowOff>
    </xdr:from>
    <xdr:to>
      <xdr:col>1</xdr:col>
      <xdr:colOff>95250</xdr:colOff>
      <xdr:row>127</xdr:row>
      <xdr:rowOff>0</xdr:rowOff>
    </xdr:to>
    <xdr:pic>
      <xdr:nvPicPr>
        <xdr:cNvPr id="2086" name="Picture 134"/>
        <xdr:cNvPicPr>
          <a:picLocks noChangeAspect="1" noChangeArrowheads="1"/>
        </xdr:cNvPicPr>
      </xdr:nvPicPr>
      <xdr:blipFill>
        <a:blip xmlns:r="http://schemas.openxmlformats.org/officeDocument/2006/relationships" r:embed="rId1"/>
        <a:srcRect/>
        <a:stretch>
          <a:fillRect/>
        </a:stretch>
      </xdr:blipFill>
      <xdr:spPr bwMode="auto">
        <a:xfrm>
          <a:off x="333375" y="36242625"/>
          <a:ext cx="95250" cy="0"/>
        </a:xfrm>
        <a:prstGeom prst="rect">
          <a:avLst/>
        </a:prstGeom>
        <a:noFill/>
        <a:ln w="9525">
          <a:noFill/>
          <a:miter lim="800000"/>
          <a:headEnd/>
          <a:tailEnd/>
        </a:ln>
      </xdr:spPr>
    </xdr:pic>
    <xdr:clientData/>
  </xdr:twoCellAnchor>
  <xdr:twoCellAnchor>
    <xdr:from>
      <xdr:col>1</xdr:col>
      <xdr:colOff>0</xdr:colOff>
      <xdr:row>127</xdr:row>
      <xdr:rowOff>0</xdr:rowOff>
    </xdr:from>
    <xdr:to>
      <xdr:col>1</xdr:col>
      <xdr:colOff>95250</xdr:colOff>
      <xdr:row>127</xdr:row>
      <xdr:rowOff>0</xdr:rowOff>
    </xdr:to>
    <xdr:pic>
      <xdr:nvPicPr>
        <xdr:cNvPr id="2087" name="Picture 135"/>
        <xdr:cNvPicPr>
          <a:picLocks noChangeAspect="1" noChangeArrowheads="1"/>
        </xdr:cNvPicPr>
      </xdr:nvPicPr>
      <xdr:blipFill>
        <a:blip xmlns:r="http://schemas.openxmlformats.org/officeDocument/2006/relationships" r:embed="rId1"/>
        <a:srcRect/>
        <a:stretch>
          <a:fillRect/>
        </a:stretch>
      </xdr:blipFill>
      <xdr:spPr bwMode="auto">
        <a:xfrm>
          <a:off x="333375" y="36242625"/>
          <a:ext cx="95250" cy="0"/>
        </a:xfrm>
        <a:prstGeom prst="rect">
          <a:avLst/>
        </a:prstGeom>
        <a:noFill/>
        <a:ln w="9525">
          <a:noFill/>
          <a:miter lim="800000"/>
          <a:headEnd/>
          <a:tailEnd/>
        </a:ln>
      </xdr:spPr>
    </xdr:pic>
    <xdr:clientData/>
  </xdr:twoCellAnchor>
  <xdr:twoCellAnchor>
    <xdr:from>
      <xdr:col>1</xdr:col>
      <xdr:colOff>0</xdr:colOff>
      <xdr:row>127</xdr:row>
      <xdr:rowOff>0</xdr:rowOff>
    </xdr:from>
    <xdr:to>
      <xdr:col>1</xdr:col>
      <xdr:colOff>95250</xdr:colOff>
      <xdr:row>127</xdr:row>
      <xdr:rowOff>0</xdr:rowOff>
    </xdr:to>
    <xdr:pic>
      <xdr:nvPicPr>
        <xdr:cNvPr id="2088" name="Picture 136"/>
        <xdr:cNvPicPr>
          <a:picLocks noChangeAspect="1" noChangeArrowheads="1"/>
        </xdr:cNvPicPr>
      </xdr:nvPicPr>
      <xdr:blipFill>
        <a:blip xmlns:r="http://schemas.openxmlformats.org/officeDocument/2006/relationships" r:embed="rId1"/>
        <a:srcRect/>
        <a:stretch>
          <a:fillRect/>
        </a:stretch>
      </xdr:blipFill>
      <xdr:spPr bwMode="auto">
        <a:xfrm>
          <a:off x="333375" y="36242625"/>
          <a:ext cx="95250" cy="0"/>
        </a:xfrm>
        <a:prstGeom prst="rect">
          <a:avLst/>
        </a:prstGeom>
        <a:noFill/>
        <a:ln w="9525">
          <a:noFill/>
          <a:miter lim="800000"/>
          <a:headEnd/>
          <a:tailEnd/>
        </a:ln>
      </xdr:spPr>
    </xdr:pic>
    <xdr:clientData/>
  </xdr:twoCellAnchor>
  <xdr:twoCellAnchor>
    <xdr:from>
      <xdr:col>1</xdr:col>
      <xdr:colOff>0</xdr:colOff>
      <xdr:row>127</xdr:row>
      <xdr:rowOff>0</xdr:rowOff>
    </xdr:from>
    <xdr:to>
      <xdr:col>1</xdr:col>
      <xdr:colOff>95250</xdr:colOff>
      <xdr:row>127</xdr:row>
      <xdr:rowOff>0</xdr:rowOff>
    </xdr:to>
    <xdr:pic>
      <xdr:nvPicPr>
        <xdr:cNvPr id="2089" name="Picture 137"/>
        <xdr:cNvPicPr>
          <a:picLocks noChangeAspect="1" noChangeArrowheads="1"/>
        </xdr:cNvPicPr>
      </xdr:nvPicPr>
      <xdr:blipFill>
        <a:blip xmlns:r="http://schemas.openxmlformats.org/officeDocument/2006/relationships" r:embed="rId1"/>
        <a:srcRect/>
        <a:stretch>
          <a:fillRect/>
        </a:stretch>
      </xdr:blipFill>
      <xdr:spPr bwMode="auto">
        <a:xfrm>
          <a:off x="333375" y="36242625"/>
          <a:ext cx="95250" cy="0"/>
        </a:xfrm>
        <a:prstGeom prst="rect">
          <a:avLst/>
        </a:prstGeom>
        <a:noFill/>
        <a:ln w="9525">
          <a:noFill/>
          <a:miter lim="800000"/>
          <a:headEnd/>
          <a:tailEnd/>
        </a:ln>
      </xdr:spPr>
    </xdr:pic>
    <xdr:clientData/>
  </xdr:twoCellAnchor>
  <xdr:twoCellAnchor>
    <xdr:from>
      <xdr:col>1</xdr:col>
      <xdr:colOff>0</xdr:colOff>
      <xdr:row>127</xdr:row>
      <xdr:rowOff>0</xdr:rowOff>
    </xdr:from>
    <xdr:to>
      <xdr:col>1</xdr:col>
      <xdr:colOff>95250</xdr:colOff>
      <xdr:row>127</xdr:row>
      <xdr:rowOff>0</xdr:rowOff>
    </xdr:to>
    <xdr:pic>
      <xdr:nvPicPr>
        <xdr:cNvPr id="2090" name="Picture 138"/>
        <xdr:cNvPicPr>
          <a:picLocks noChangeAspect="1" noChangeArrowheads="1"/>
        </xdr:cNvPicPr>
      </xdr:nvPicPr>
      <xdr:blipFill>
        <a:blip xmlns:r="http://schemas.openxmlformats.org/officeDocument/2006/relationships" r:embed="rId1"/>
        <a:srcRect/>
        <a:stretch>
          <a:fillRect/>
        </a:stretch>
      </xdr:blipFill>
      <xdr:spPr bwMode="auto">
        <a:xfrm>
          <a:off x="333375" y="36242625"/>
          <a:ext cx="95250" cy="0"/>
        </a:xfrm>
        <a:prstGeom prst="rect">
          <a:avLst/>
        </a:prstGeom>
        <a:noFill/>
        <a:ln w="9525">
          <a:noFill/>
          <a:miter lim="800000"/>
          <a:headEnd/>
          <a:tailEnd/>
        </a:ln>
      </xdr:spPr>
    </xdr:pic>
    <xdr:clientData/>
  </xdr:twoCellAnchor>
  <xdr:twoCellAnchor>
    <xdr:from>
      <xdr:col>1</xdr:col>
      <xdr:colOff>0</xdr:colOff>
      <xdr:row>127</xdr:row>
      <xdr:rowOff>0</xdr:rowOff>
    </xdr:from>
    <xdr:to>
      <xdr:col>1</xdr:col>
      <xdr:colOff>95250</xdr:colOff>
      <xdr:row>127</xdr:row>
      <xdr:rowOff>0</xdr:rowOff>
    </xdr:to>
    <xdr:pic>
      <xdr:nvPicPr>
        <xdr:cNvPr id="2091" name="Picture 139"/>
        <xdr:cNvPicPr>
          <a:picLocks noChangeAspect="1" noChangeArrowheads="1"/>
        </xdr:cNvPicPr>
      </xdr:nvPicPr>
      <xdr:blipFill>
        <a:blip xmlns:r="http://schemas.openxmlformats.org/officeDocument/2006/relationships" r:embed="rId1"/>
        <a:srcRect/>
        <a:stretch>
          <a:fillRect/>
        </a:stretch>
      </xdr:blipFill>
      <xdr:spPr bwMode="auto">
        <a:xfrm>
          <a:off x="333375" y="36242625"/>
          <a:ext cx="95250" cy="0"/>
        </a:xfrm>
        <a:prstGeom prst="rect">
          <a:avLst/>
        </a:prstGeom>
        <a:noFill/>
        <a:ln w="9525">
          <a:noFill/>
          <a:miter lim="800000"/>
          <a:headEnd/>
          <a:tailEnd/>
        </a:ln>
      </xdr:spPr>
    </xdr:pic>
    <xdr:clientData/>
  </xdr:twoCellAnchor>
  <xdr:twoCellAnchor>
    <xdr:from>
      <xdr:col>1</xdr:col>
      <xdr:colOff>0</xdr:colOff>
      <xdr:row>127</xdr:row>
      <xdr:rowOff>0</xdr:rowOff>
    </xdr:from>
    <xdr:to>
      <xdr:col>1</xdr:col>
      <xdr:colOff>95250</xdr:colOff>
      <xdr:row>127</xdr:row>
      <xdr:rowOff>0</xdr:rowOff>
    </xdr:to>
    <xdr:pic>
      <xdr:nvPicPr>
        <xdr:cNvPr id="2092" name="Picture 140"/>
        <xdr:cNvPicPr>
          <a:picLocks noChangeAspect="1" noChangeArrowheads="1"/>
        </xdr:cNvPicPr>
      </xdr:nvPicPr>
      <xdr:blipFill>
        <a:blip xmlns:r="http://schemas.openxmlformats.org/officeDocument/2006/relationships" r:embed="rId1"/>
        <a:srcRect/>
        <a:stretch>
          <a:fillRect/>
        </a:stretch>
      </xdr:blipFill>
      <xdr:spPr bwMode="auto">
        <a:xfrm>
          <a:off x="333375" y="36242625"/>
          <a:ext cx="95250" cy="0"/>
        </a:xfrm>
        <a:prstGeom prst="rect">
          <a:avLst/>
        </a:prstGeom>
        <a:noFill/>
        <a:ln w="9525">
          <a:noFill/>
          <a:miter lim="800000"/>
          <a:headEnd/>
          <a:tailEnd/>
        </a:ln>
      </xdr:spPr>
    </xdr:pic>
    <xdr:clientData/>
  </xdr:twoCellAnchor>
  <xdr:twoCellAnchor>
    <xdr:from>
      <xdr:col>1</xdr:col>
      <xdr:colOff>0</xdr:colOff>
      <xdr:row>127</xdr:row>
      <xdr:rowOff>0</xdr:rowOff>
    </xdr:from>
    <xdr:to>
      <xdr:col>1</xdr:col>
      <xdr:colOff>95250</xdr:colOff>
      <xdr:row>127</xdr:row>
      <xdr:rowOff>0</xdr:rowOff>
    </xdr:to>
    <xdr:pic>
      <xdr:nvPicPr>
        <xdr:cNvPr id="2093" name="Picture 141"/>
        <xdr:cNvPicPr>
          <a:picLocks noChangeAspect="1" noChangeArrowheads="1"/>
        </xdr:cNvPicPr>
      </xdr:nvPicPr>
      <xdr:blipFill>
        <a:blip xmlns:r="http://schemas.openxmlformats.org/officeDocument/2006/relationships" r:embed="rId1"/>
        <a:srcRect/>
        <a:stretch>
          <a:fillRect/>
        </a:stretch>
      </xdr:blipFill>
      <xdr:spPr bwMode="auto">
        <a:xfrm>
          <a:off x="333375" y="36242625"/>
          <a:ext cx="95250" cy="0"/>
        </a:xfrm>
        <a:prstGeom prst="rect">
          <a:avLst/>
        </a:prstGeom>
        <a:noFill/>
        <a:ln w="9525">
          <a:noFill/>
          <a:miter lim="800000"/>
          <a:headEnd/>
          <a:tailEnd/>
        </a:ln>
      </xdr:spPr>
    </xdr:pic>
    <xdr:clientData/>
  </xdr:twoCellAnchor>
  <xdr:twoCellAnchor>
    <xdr:from>
      <xdr:col>1</xdr:col>
      <xdr:colOff>0</xdr:colOff>
      <xdr:row>127</xdr:row>
      <xdr:rowOff>0</xdr:rowOff>
    </xdr:from>
    <xdr:to>
      <xdr:col>1</xdr:col>
      <xdr:colOff>95250</xdr:colOff>
      <xdr:row>127</xdr:row>
      <xdr:rowOff>0</xdr:rowOff>
    </xdr:to>
    <xdr:pic>
      <xdr:nvPicPr>
        <xdr:cNvPr id="2094" name="Picture 142"/>
        <xdr:cNvPicPr>
          <a:picLocks noChangeAspect="1" noChangeArrowheads="1"/>
        </xdr:cNvPicPr>
      </xdr:nvPicPr>
      <xdr:blipFill>
        <a:blip xmlns:r="http://schemas.openxmlformats.org/officeDocument/2006/relationships" r:embed="rId1"/>
        <a:srcRect/>
        <a:stretch>
          <a:fillRect/>
        </a:stretch>
      </xdr:blipFill>
      <xdr:spPr bwMode="auto">
        <a:xfrm>
          <a:off x="333375" y="36242625"/>
          <a:ext cx="95250" cy="0"/>
        </a:xfrm>
        <a:prstGeom prst="rect">
          <a:avLst/>
        </a:prstGeom>
        <a:noFill/>
        <a:ln w="9525">
          <a:noFill/>
          <a:miter lim="800000"/>
          <a:headEnd/>
          <a:tailEnd/>
        </a:ln>
      </xdr:spPr>
    </xdr:pic>
    <xdr:clientData/>
  </xdr:twoCellAnchor>
  <xdr:twoCellAnchor>
    <xdr:from>
      <xdr:col>1</xdr:col>
      <xdr:colOff>0</xdr:colOff>
      <xdr:row>127</xdr:row>
      <xdr:rowOff>0</xdr:rowOff>
    </xdr:from>
    <xdr:to>
      <xdr:col>1</xdr:col>
      <xdr:colOff>95250</xdr:colOff>
      <xdr:row>127</xdr:row>
      <xdr:rowOff>0</xdr:rowOff>
    </xdr:to>
    <xdr:pic>
      <xdr:nvPicPr>
        <xdr:cNvPr id="2095" name="Picture 143"/>
        <xdr:cNvPicPr>
          <a:picLocks noChangeAspect="1" noChangeArrowheads="1"/>
        </xdr:cNvPicPr>
      </xdr:nvPicPr>
      <xdr:blipFill>
        <a:blip xmlns:r="http://schemas.openxmlformats.org/officeDocument/2006/relationships" r:embed="rId1"/>
        <a:srcRect/>
        <a:stretch>
          <a:fillRect/>
        </a:stretch>
      </xdr:blipFill>
      <xdr:spPr bwMode="auto">
        <a:xfrm>
          <a:off x="333375" y="36242625"/>
          <a:ext cx="95250" cy="0"/>
        </a:xfrm>
        <a:prstGeom prst="rect">
          <a:avLst/>
        </a:prstGeom>
        <a:noFill/>
        <a:ln w="9525">
          <a:noFill/>
          <a:miter lim="800000"/>
          <a:headEnd/>
          <a:tailEnd/>
        </a:ln>
      </xdr:spPr>
    </xdr:pic>
    <xdr:clientData/>
  </xdr:twoCellAnchor>
  <xdr:twoCellAnchor>
    <xdr:from>
      <xdr:col>1</xdr:col>
      <xdr:colOff>0</xdr:colOff>
      <xdr:row>127</xdr:row>
      <xdr:rowOff>0</xdr:rowOff>
    </xdr:from>
    <xdr:to>
      <xdr:col>1</xdr:col>
      <xdr:colOff>95250</xdr:colOff>
      <xdr:row>127</xdr:row>
      <xdr:rowOff>0</xdr:rowOff>
    </xdr:to>
    <xdr:pic>
      <xdr:nvPicPr>
        <xdr:cNvPr id="2096" name="Picture 144"/>
        <xdr:cNvPicPr>
          <a:picLocks noChangeAspect="1" noChangeArrowheads="1"/>
        </xdr:cNvPicPr>
      </xdr:nvPicPr>
      <xdr:blipFill>
        <a:blip xmlns:r="http://schemas.openxmlformats.org/officeDocument/2006/relationships" r:embed="rId1"/>
        <a:srcRect/>
        <a:stretch>
          <a:fillRect/>
        </a:stretch>
      </xdr:blipFill>
      <xdr:spPr bwMode="auto">
        <a:xfrm>
          <a:off x="333375" y="36242625"/>
          <a:ext cx="95250" cy="0"/>
        </a:xfrm>
        <a:prstGeom prst="rect">
          <a:avLst/>
        </a:prstGeom>
        <a:noFill/>
        <a:ln w="9525">
          <a:noFill/>
          <a:miter lim="800000"/>
          <a:headEnd/>
          <a:tailEnd/>
        </a:ln>
      </xdr:spPr>
    </xdr:pic>
    <xdr:clientData/>
  </xdr:twoCellAnchor>
  <xdr:twoCellAnchor>
    <xdr:from>
      <xdr:col>1</xdr:col>
      <xdr:colOff>0</xdr:colOff>
      <xdr:row>127</xdr:row>
      <xdr:rowOff>0</xdr:rowOff>
    </xdr:from>
    <xdr:to>
      <xdr:col>1</xdr:col>
      <xdr:colOff>95250</xdr:colOff>
      <xdr:row>127</xdr:row>
      <xdr:rowOff>0</xdr:rowOff>
    </xdr:to>
    <xdr:pic>
      <xdr:nvPicPr>
        <xdr:cNvPr id="2097" name="Picture 145"/>
        <xdr:cNvPicPr>
          <a:picLocks noChangeAspect="1" noChangeArrowheads="1"/>
        </xdr:cNvPicPr>
      </xdr:nvPicPr>
      <xdr:blipFill>
        <a:blip xmlns:r="http://schemas.openxmlformats.org/officeDocument/2006/relationships" r:embed="rId1"/>
        <a:srcRect/>
        <a:stretch>
          <a:fillRect/>
        </a:stretch>
      </xdr:blipFill>
      <xdr:spPr bwMode="auto">
        <a:xfrm>
          <a:off x="333375" y="36242625"/>
          <a:ext cx="95250" cy="0"/>
        </a:xfrm>
        <a:prstGeom prst="rect">
          <a:avLst/>
        </a:prstGeom>
        <a:noFill/>
        <a:ln w="9525">
          <a:noFill/>
          <a:miter lim="800000"/>
          <a:headEnd/>
          <a:tailEnd/>
        </a:ln>
      </xdr:spPr>
    </xdr:pic>
    <xdr:clientData/>
  </xdr:twoCellAnchor>
  <xdr:twoCellAnchor>
    <xdr:from>
      <xdr:col>1</xdr:col>
      <xdr:colOff>0</xdr:colOff>
      <xdr:row>127</xdr:row>
      <xdr:rowOff>0</xdr:rowOff>
    </xdr:from>
    <xdr:to>
      <xdr:col>1</xdr:col>
      <xdr:colOff>95250</xdr:colOff>
      <xdr:row>127</xdr:row>
      <xdr:rowOff>0</xdr:rowOff>
    </xdr:to>
    <xdr:pic>
      <xdr:nvPicPr>
        <xdr:cNvPr id="2098" name="Picture 146"/>
        <xdr:cNvPicPr>
          <a:picLocks noChangeAspect="1" noChangeArrowheads="1"/>
        </xdr:cNvPicPr>
      </xdr:nvPicPr>
      <xdr:blipFill>
        <a:blip xmlns:r="http://schemas.openxmlformats.org/officeDocument/2006/relationships" r:embed="rId1"/>
        <a:srcRect/>
        <a:stretch>
          <a:fillRect/>
        </a:stretch>
      </xdr:blipFill>
      <xdr:spPr bwMode="auto">
        <a:xfrm>
          <a:off x="333375" y="36242625"/>
          <a:ext cx="95250" cy="0"/>
        </a:xfrm>
        <a:prstGeom prst="rect">
          <a:avLst/>
        </a:prstGeom>
        <a:noFill/>
        <a:ln w="9525">
          <a:noFill/>
          <a:miter lim="800000"/>
          <a:headEnd/>
          <a:tailEnd/>
        </a:ln>
      </xdr:spPr>
    </xdr:pic>
    <xdr:clientData/>
  </xdr:twoCellAnchor>
  <xdr:twoCellAnchor>
    <xdr:from>
      <xdr:col>1</xdr:col>
      <xdr:colOff>0</xdr:colOff>
      <xdr:row>127</xdr:row>
      <xdr:rowOff>0</xdr:rowOff>
    </xdr:from>
    <xdr:to>
      <xdr:col>1</xdr:col>
      <xdr:colOff>95250</xdr:colOff>
      <xdr:row>127</xdr:row>
      <xdr:rowOff>0</xdr:rowOff>
    </xdr:to>
    <xdr:pic>
      <xdr:nvPicPr>
        <xdr:cNvPr id="2099" name="Picture 147"/>
        <xdr:cNvPicPr>
          <a:picLocks noChangeAspect="1" noChangeArrowheads="1"/>
        </xdr:cNvPicPr>
      </xdr:nvPicPr>
      <xdr:blipFill>
        <a:blip xmlns:r="http://schemas.openxmlformats.org/officeDocument/2006/relationships" r:embed="rId1"/>
        <a:srcRect/>
        <a:stretch>
          <a:fillRect/>
        </a:stretch>
      </xdr:blipFill>
      <xdr:spPr bwMode="auto">
        <a:xfrm>
          <a:off x="333375" y="36242625"/>
          <a:ext cx="95250" cy="0"/>
        </a:xfrm>
        <a:prstGeom prst="rect">
          <a:avLst/>
        </a:prstGeom>
        <a:noFill/>
        <a:ln w="9525">
          <a:noFill/>
          <a:miter lim="800000"/>
          <a:headEnd/>
          <a:tailEnd/>
        </a:ln>
      </xdr:spPr>
    </xdr:pic>
    <xdr:clientData/>
  </xdr:twoCellAnchor>
  <xdr:twoCellAnchor>
    <xdr:from>
      <xdr:col>1</xdr:col>
      <xdr:colOff>0</xdr:colOff>
      <xdr:row>127</xdr:row>
      <xdr:rowOff>0</xdr:rowOff>
    </xdr:from>
    <xdr:to>
      <xdr:col>1</xdr:col>
      <xdr:colOff>95250</xdr:colOff>
      <xdr:row>127</xdr:row>
      <xdr:rowOff>0</xdr:rowOff>
    </xdr:to>
    <xdr:pic>
      <xdr:nvPicPr>
        <xdr:cNvPr id="2100" name="Picture 148"/>
        <xdr:cNvPicPr>
          <a:picLocks noChangeAspect="1" noChangeArrowheads="1"/>
        </xdr:cNvPicPr>
      </xdr:nvPicPr>
      <xdr:blipFill>
        <a:blip xmlns:r="http://schemas.openxmlformats.org/officeDocument/2006/relationships" r:embed="rId1"/>
        <a:srcRect/>
        <a:stretch>
          <a:fillRect/>
        </a:stretch>
      </xdr:blipFill>
      <xdr:spPr bwMode="auto">
        <a:xfrm>
          <a:off x="333375" y="36242625"/>
          <a:ext cx="95250" cy="0"/>
        </a:xfrm>
        <a:prstGeom prst="rect">
          <a:avLst/>
        </a:prstGeom>
        <a:noFill/>
        <a:ln w="9525">
          <a:noFill/>
          <a:miter lim="800000"/>
          <a:headEnd/>
          <a:tailEnd/>
        </a:ln>
      </xdr:spPr>
    </xdr:pic>
    <xdr:clientData/>
  </xdr:twoCellAnchor>
  <xdr:twoCellAnchor>
    <xdr:from>
      <xdr:col>1</xdr:col>
      <xdr:colOff>0</xdr:colOff>
      <xdr:row>127</xdr:row>
      <xdr:rowOff>0</xdr:rowOff>
    </xdr:from>
    <xdr:to>
      <xdr:col>1</xdr:col>
      <xdr:colOff>95250</xdr:colOff>
      <xdr:row>127</xdr:row>
      <xdr:rowOff>0</xdr:rowOff>
    </xdr:to>
    <xdr:pic>
      <xdr:nvPicPr>
        <xdr:cNvPr id="2101" name="Picture 149"/>
        <xdr:cNvPicPr>
          <a:picLocks noChangeAspect="1" noChangeArrowheads="1"/>
        </xdr:cNvPicPr>
      </xdr:nvPicPr>
      <xdr:blipFill>
        <a:blip xmlns:r="http://schemas.openxmlformats.org/officeDocument/2006/relationships" r:embed="rId1"/>
        <a:srcRect/>
        <a:stretch>
          <a:fillRect/>
        </a:stretch>
      </xdr:blipFill>
      <xdr:spPr bwMode="auto">
        <a:xfrm>
          <a:off x="333375" y="36242625"/>
          <a:ext cx="95250" cy="0"/>
        </a:xfrm>
        <a:prstGeom prst="rect">
          <a:avLst/>
        </a:prstGeom>
        <a:noFill/>
        <a:ln w="9525">
          <a:noFill/>
          <a:miter lim="800000"/>
          <a:headEnd/>
          <a:tailEnd/>
        </a:ln>
      </xdr:spPr>
    </xdr:pic>
    <xdr:clientData/>
  </xdr:twoCellAnchor>
  <xdr:twoCellAnchor>
    <xdr:from>
      <xdr:col>1</xdr:col>
      <xdr:colOff>0</xdr:colOff>
      <xdr:row>127</xdr:row>
      <xdr:rowOff>0</xdr:rowOff>
    </xdr:from>
    <xdr:to>
      <xdr:col>1</xdr:col>
      <xdr:colOff>95250</xdr:colOff>
      <xdr:row>127</xdr:row>
      <xdr:rowOff>0</xdr:rowOff>
    </xdr:to>
    <xdr:pic>
      <xdr:nvPicPr>
        <xdr:cNvPr id="2102" name="Picture 150"/>
        <xdr:cNvPicPr>
          <a:picLocks noChangeAspect="1" noChangeArrowheads="1"/>
        </xdr:cNvPicPr>
      </xdr:nvPicPr>
      <xdr:blipFill>
        <a:blip xmlns:r="http://schemas.openxmlformats.org/officeDocument/2006/relationships" r:embed="rId1"/>
        <a:srcRect/>
        <a:stretch>
          <a:fillRect/>
        </a:stretch>
      </xdr:blipFill>
      <xdr:spPr bwMode="auto">
        <a:xfrm>
          <a:off x="333375" y="36242625"/>
          <a:ext cx="95250" cy="0"/>
        </a:xfrm>
        <a:prstGeom prst="rect">
          <a:avLst/>
        </a:prstGeom>
        <a:noFill/>
        <a:ln w="9525">
          <a:noFill/>
          <a:miter lim="800000"/>
          <a:headEnd/>
          <a:tailEnd/>
        </a:ln>
      </xdr:spPr>
    </xdr:pic>
    <xdr:clientData/>
  </xdr:twoCellAnchor>
  <xdr:twoCellAnchor>
    <xdr:from>
      <xdr:col>1</xdr:col>
      <xdr:colOff>0</xdr:colOff>
      <xdr:row>127</xdr:row>
      <xdr:rowOff>0</xdr:rowOff>
    </xdr:from>
    <xdr:to>
      <xdr:col>1</xdr:col>
      <xdr:colOff>95250</xdr:colOff>
      <xdr:row>127</xdr:row>
      <xdr:rowOff>0</xdr:rowOff>
    </xdr:to>
    <xdr:pic>
      <xdr:nvPicPr>
        <xdr:cNvPr id="2103" name="Picture 151"/>
        <xdr:cNvPicPr>
          <a:picLocks noChangeAspect="1" noChangeArrowheads="1"/>
        </xdr:cNvPicPr>
      </xdr:nvPicPr>
      <xdr:blipFill>
        <a:blip xmlns:r="http://schemas.openxmlformats.org/officeDocument/2006/relationships" r:embed="rId1"/>
        <a:srcRect/>
        <a:stretch>
          <a:fillRect/>
        </a:stretch>
      </xdr:blipFill>
      <xdr:spPr bwMode="auto">
        <a:xfrm>
          <a:off x="333375" y="36242625"/>
          <a:ext cx="95250" cy="0"/>
        </a:xfrm>
        <a:prstGeom prst="rect">
          <a:avLst/>
        </a:prstGeom>
        <a:noFill/>
        <a:ln w="9525">
          <a:noFill/>
          <a:miter lim="800000"/>
          <a:headEnd/>
          <a:tailEnd/>
        </a:ln>
      </xdr:spPr>
    </xdr:pic>
    <xdr:clientData/>
  </xdr:twoCellAnchor>
  <xdr:twoCellAnchor>
    <xdr:from>
      <xdr:col>1</xdr:col>
      <xdr:colOff>0</xdr:colOff>
      <xdr:row>127</xdr:row>
      <xdr:rowOff>0</xdr:rowOff>
    </xdr:from>
    <xdr:to>
      <xdr:col>1</xdr:col>
      <xdr:colOff>95250</xdr:colOff>
      <xdr:row>127</xdr:row>
      <xdr:rowOff>0</xdr:rowOff>
    </xdr:to>
    <xdr:pic>
      <xdr:nvPicPr>
        <xdr:cNvPr id="2104" name="Picture 152"/>
        <xdr:cNvPicPr>
          <a:picLocks noChangeAspect="1" noChangeArrowheads="1"/>
        </xdr:cNvPicPr>
      </xdr:nvPicPr>
      <xdr:blipFill>
        <a:blip xmlns:r="http://schemas.openxmlformats.org/officeDocument/2006/relationships" r:embed="rId1"/>
        <a:srcRect/>
        <a:stretch>
          <a:fillRect/>
        </a:stretch>
      </xdr:blipFill>
      <xdr:spPr bwMode="auto">
        <a:xfrm>
          <a:off x="333375" y="36242625"/>
          <a:ext cx="95250" cy="0"/>
        </a:xfrm>
        <a:prstGeom prst="rect">
          <a:avLst/>
        </a:prstGeom>
        <a:noFill/>
        <a:ln w="9525">
          <a:noFill/>
          <a:miter lim="800000"/>
          <a:headEnd/>
          <a:tailEnd/>
        </a:ln>
      </xdr:spPr>
    </xdr:pic>
    <xdr:clientData/>
  </xdr:twoCellAnchor>
  <xdr:twoCellAnchor>
    <xdr:from>
      <xdr:col>1</xdr:col>
      <xdr:colOff>0</xdr:colOff>
      <xdr:row>127</xdr:row>
      <xdr:rowOff>0</xdr:rowOff>
    </xdr:from>
    <xdr:to>
      <xdr:col>1</xdr:col>
      <xdr:colOff>95250</xdr:colOff>
      <xdr:row>127</xdr:row>
      <xdr:rowOff>0</xdr:rowOff>
    </xdr:to>
    <xdr:pic>
      <xdr:nvPicPr>
        <xdr:cNvPr id="2105" name="Picture 153"/>
        <xdr:cNvPicPr>
          <a:picLocks noChangeAspect="1" noChangeArrowheads="1"/>
        </xdr:cNvPicPr>
      </xdr:nvPicPr>
      <xdr:blipFill>
        <a:blip xmlns:r="http://schemas.openxmlformats.org/officeDocument/2006/relationships" r:embed="rId1"/>
        <a:srcRect/>
        <a:stretch>
          <a:fillRect/>
        </a:stretch>
      </xdr:blipFill>
      <xdr:spPr bwMode="auto">
        <a:xfrm>
          <a:off x="333375" y="36242625"/>
          <a:ext cx="95250" cy="0"/>
        </a:xfrm>
        <a:prstGeom prst="rect">
          <a:avLst/>
        </a:prstGeom>
        <a:noFill/>
        <a:ln w="9525">
          <a:noFill/>
          <a:miter lim="800000"/>
          <a:headEnd/>
          <a:tailEnd/>
        </a:ln>
      </xdr:spPr>
    </xdr:pic>
    <xdr:clientData/>
  </xdr:twoCellAnchor>
  <xdr:twoCellAnchor>
    <xdr:from>
      <xdr:col>1</xdr:col>
      <xdr:colOff>0</xdr:colOff>
      <xdr:row>127</xdr:row>
      <xdr:rowOff>0</xdr:rowOff>
    </xdr:from>
    <xdr:to>
      <xdr:col>1</xdr:col>
      <xdr:colOff>95250</xdr:colOff>
      <xdr:row>127</xdr:row>
      <xdr:rowOff>0</xdr:rowOff>
    </xdr:to>
    <xdr:pic>
      <xdr:nvPicPr>
        <xdr:cNvPr id="2106" name="Picture 154"/>
        <xdr:cNvPicPr>
          <a:picLocks noChangeAspect="1" noChangeArrowheads="1"/>
        </xdr:cNvPicPr>
      </xdr:nvPicPr>
      <xdr:blipFill>
        <a:blip xmlns:r="http://schemas.openxmlformats.org/officeDocument/2006/relationships" r:embed="rId1"/>
        <a:srcRect/>
        <a:stretch>
          <a:fillRect/>
        </a:stretch>
      </xdr:blipFill>
      <xdr:spPr bwMode="auto">
        <a:xfrm>
          <a:off x="333375" y="36242625"/>
          <a:ext cx="95250" cy="0"/>
        </a:xfrm>
        <a:prstGeom prst="rect">
          <a:avLst/>
        </a:prstGeom>
        <a:noFill/>
        <a:ln w="9525">
          <a:noFill/>
          <a:miter lim="800000"/>
          <a:headEnd/>
          <a:tailEnd/>
        </a:ln>
      </xdr:spPr>
    </xdr:pic>
    <xdr:clientData/>
  </xdr:twoCellAnchor>
  <xdr:twoCellAnchor>
    <xdr:from>
      <xdr:col>1</xdr:col>
      <xdr:colOff>0</xdr:colOff>
      <xdr:row>127</xdr:row>
      <xdr:rowOff>0</xdr:rowOff>
    </xdr:from>
    <xdr:to>
      <xdr:col>1</xdr:col>
      <xdr:colOff>95250</xdr:colOff>
      <xdr:row>127</xdr:row>
      <xdr:rowOff>0</xdr:rowOff>
    </xdr:to>
    <xdr:pic>
      <xdr:nvPicPr>
        <xdr:cNvPr id="2107" name="Picture 155"/>
        <xdr:cNvPicPr>
          <a:picLocks noChangeAspect="1" noChangeArrowheads="1"/>
        </xdr:cNvPicPr>
      </xdr:nvPicPr>
      <xdr:blipFill>
        <a:blip xmlns:r="http://schemas.openxmlformats.org/officeDocument/2006/relationships" r:embed="rId1"/>
        <a:srcRect/>
        <a:stretch>
          <a:fillRect/>
        </a:stretch>
      </xdr:blipFill>
      <xdr:spPr bwMode="auto">
        <a:xfrm>
          <a:off x="333375" y="36242625"/>
          <a:ext cx="95250" cy="0"/>
        </a:xfrm>
        <a:prstGeom prst="rect">
          <a:avLst/>
        </a:prstGeom>
        <a:noFill/>
        <a:ln w="9525">
          <a:noFill/>
          <a:miter lim="800000"/>
          <a:headEnd/>
          <a:tailEnd/>
        </a:ln>
      </xdr:spPr>
    </xdr:pic>
    <xdr:clientData/>
  </xdr:twoCellAnchor>
  <xdr:twoCellAnchor>
    <xdr:from>
      <xdr:col>1</xdr:col>
      <xdr:colOff>0</xdr:colOff>
      <xdr:row>127</xdr:row>
      <xdr:rowOff>0</xdr:rowOff>
    </xdr:from>
    <xdr:to>
      <xdr:col>1</xdr:col>
      <xdr:colOff>95250</xdr:colOff>
      <xdr:row>127</xdr:row>
      <xdr:rowOff>0</xdr:rowOff>
    </xdr:to>
    <xdr:pic>
      <xdr:nvPicPr>
        <xdr:cNvPr id="2108" name="Picture 156"/>
        <xdr:cNvPicPr>
          <a:picLocks noChangeAspect="1" noChangeArrowheads="1"/>
        </xdr:cNvPicPr>
      </xdr:nvPicPr>
      <xdr:blipFill>
        <a:blip xmlns:r="http://schemas.openxmlformats.org/officeDocument/2006/relationships" r:embed="rId1"/>
        <a:srcRect/>
        <a:stretch>
          <a:fillRect/>
        </a:stretch>
      </xdr:blipFill>
      <xdr:spPr bwMode="auto">
        <a:xfrm>
          <a:off x="333375" y="36242625"/>
          <a:ext cx="95250" cy="0"/>
        </a:xfrm>
        <a:prstGeom prst="rect">
          <a:avLst/>
        </a:prstGeom>
        <a:noFill/>
        <a:ln w="9525">
          <a:noFill/>
          <a:miter lim="800000"/>
          <a:headEnd/>
          <a:tailEnd/>
        </a:ln>
      </xdr:spPr>
    </xdr:pic>
    <xdr:clientData/>
  </xdr:twoCellAnchor>
  <xdr:twoCellAnchor>
    <xdr:from>
      <xdr:col>1</xdr:col>
      <xdr:colOff>0</xdr:colOff>
      <xdr:row>127</xdr:row>
      <xdr:rowOff>0</xdr:rowOff>
    </xdr:from>
    <xdr:to>
      <xdr:col>1</xdr:col>
      <xdr:colOff>95250</xdr:colOff>
      <xdr:row>127</xdr:row>
      <xdr:rowOff>0</xdr:rowOff>
    </xdr:to>
    <xdr:pic>
      <xdr:nvPicPr>
        <xdr:cNvPr id="2109" name="Picture 157"/>
        <xdr:cNvPicPr>
          <a:picLocks noChangeAspect="1" noChangeArrowheads="1"/>
        </xdr:cNvPicPr>
      </xdr:nvPicPr>
      <xdr:blipFill>
        <a:blip xmlns:r="http://schemas.openxmlformats.org/officeDocument/2006/relationships" r:embed="rId1"/>
        <a:srcRect/>
        <a:stretch>
          <a:fillRect/>
        </a:stretch>
      </xdr:blipFill>
      <xdr:spPr bwMode="auto">
        <a:xfrm>
          <a:off x="333375" y="36242625"/>
          <a:ext cx="95250" cy="0"/>
        </a:xfrm>
        <a:prstGeom prst="rect">
          <a:avLst/>
        </a:prstGeom>
        <a:noFill/>
        <a:ln w="9525">
          <a:noFill/>
          <a:miter lim="800000"/>
          <a:headEnd/>
          <a:tailEnd/>
        </a:ln>
      </xdr:spPr>
    </xdr:pic>
    <xdr:clientData/>
  </xdr:twoCellAnchor>
  <xdr:twoCellAnchor>
    <xdr:from>
      <xdr:col>1</xdr:col>
      <xdr:colOff>0</xdr:colOff>
      <xdr:row>127</xdr:row>
      <xdr:rowOff>0</xdr:rowOff>
    </xdr:from>
    <xdr:to>
      <xdr:col>1</xdr:col>
      <xdr:colOff>95250</xdr:colOff>
      <xdr:row>127</xdr:row>
      <xdr:rowOff>0</xdr:rowOff>
    </xdr:to>
    <xdr:pic>
      <xdr:nvPicPr>
        <xdr:cNvPr id="2110" name="Picture 158"/>
        <xdr:cNvPicPr>
          <a:picLocks noChangeAspect="1" noChangeArrowheads="1"/>
        </xdr:cNvPicPr>
      </xdr:nvPicPr>
      <xdr:blipFill>
        <a:blip xmlns:r="http://schemas.openxmlformats.org/officeDocument/2006/relationships" r:embed="rId1"/>
        <a:srcRect/>
        <a:stretch>
          <a:fillRect/>
        </a:stretch>
      </xdr:blipFill>
      <xdr:spPr bwMode="auto">
        <a:xfrm>
          <a:off x="333375" y="36242625"/>
          <a:ext cx="95250" cy="0"/>
        </a:xfrm>
        <a:prstGeom prst="rect">
          <a:avLst/>
        </a:prstGeom>
        <a:noFill/>
        <a:ln w="9525">
          <a:noFill/>
          <a:miter lim="800000"/>
          <a:headEnd/>
          <a:tailEnd/>
        </a:ln>
      </xdr:spPr>
    </xdr:pic>
    <xdr:clientData/>
  </xdr:twoCellAnchor>
  <xdr:twoCellAnchor>
    <xdr:from>
      <xdr:col>1</xdr:col>
      <xdr:colOff>0</xdr:colOff>
      <xdr:row>127</xdr:row>
      <xdr:rowOff>0</xdr:rowOff>
    </xdr:from>
    <xdr:to>
      <xdr:col>1</xdr:col>
      <xdr:colOff>95250</xdr:colOff>
      <xdr:row>127</xdr:row>
      <xdr:rowOff>0</xdr:rowOff>
    </xdr:to>
    <xdr:pic>
      <xdr:nvPicPr>
        <xdr:cNvPr id="2111" name="Picture 159"/>
        <xdr:cNvPicPr>
          <a:picLocks noChangeAspect="1" noChangeArrowheads="1"/>
        </xdr:cNvPicPr>
      </xdr:nvPicPr>
      <xdr:blipFill>
        <a:blip xmlns:r="http://schemas.openxmlformats.org/officeDocument/2006/relationships" r:embed="rId1"/>
        <a:srcRect/>
        <a:stretch>
          <a:fillRect/>
        </a:stretch>
      </xdr:blipFill>
      <xdr:spPr bwMode="auto">
        <a:xfrm>
          <a:off x="333375" y="36242625"/>
          <a:ext cx="95250" cy="0"/>
        </a:xfrm>
        <a:prstGeom prst="rect">
          <a:avLst/>
        </a:prstGeom>
        <a:noFill/>
        <a:ln w="9525">
          <a:noFill/>
          <a:miter lim="800000"/>
          <a:headEnd/>
          <a:tailEnd/>
        </a:ln>
      </xdr:spPr>
    </xdr:pic>
    <xdr:clientData/>
  </xdr:twoCellAnchor>
  <xdr:twoCellAnchor>
    <xdr:from>
      <xdr:col>1</xdr:col>
      <xdr:colOff>0</xdr:colOff>
      <xdr:row>127</xdr:row>
      <xdr:rowOff>0</xdr:rowOff>
    </xdr:from>
    <xdr:to>
      <xdr:col>1</xdr:col>
      <xdr:colOff>95250</xdr:colOff>
      <xdr:row>127</xdr:row>
      <xdr:rowOff>0</xdr:rowOff>
    </xdr:to>
    <xdr:pic>
      <xdr:nvPicPr>
        <xdr:cNvPr id="2112" name="Picture 160"/>
        <xdr:cNvPicPr>
          <a:picLocks noChangeAspect="1" noChangeArrowheads="1"/>
        </xdr:cNvPicPr>
      </xdr:nvPicPr>
      <xdr:blipFill>
        <a:blip xmlns:r="http://schemas.openxmlformats.org/officeDocument/2006/relationships" r:embed="rId1"/>
        <a:srcRect/>
        <a:stretch>
          <a:fillRect/>
        </a:stretch>
      </xdr:blipFill>
      <xdr:spPr bwMode="auto">
        <a:xfrm>
          <a:off x="333375" y="36242625"/>
          <a:ext cx="95250" cy="0"/>
        </a:xfrm>
        <a:prstGeom prst="rect">
          <a:avLst/>
        </a:prstGeom>
        <a:noFill/>
        <a:ln w="9525">
          <a:noFill/>
          <a:miter lim="800000"/>
          <a:headEnd/>
          <a:tailEnd/>
        </a:ln>
      </xdr:spPr>
    </xdr:pic>
    <xdr:clientData/>
  </xdr:twoCellAnchor>
  <xdr:twoCellAnchor>
    <xdr:from>
      <xdr:col>1</xdr:col>
      <xdr:colOff>0</xdr:colOff>
      <xdr:row>127</xdr:row>
      <xdr:rowOff>0</xdr:rowOff>
    </xdr:from>
    <xdr:to>
      <xdr:col>1</xdr:col>
      <xdr:colOff>95250</xdr:colOff>
      <xdr:row>127</xdr:row>
      <xdr:rowOff>0</xdr:rowOff>
    </xdr:to>
    <xdr:pic>
      <xdr:nvPicPr>
        <xdr:cNvPr id="2113" name="Picture 161"/>
        <xdr:cNvPicPr>
          <a:picLocks noChangeAspect="1" noChangeArrowheads="1"/>
        </xdr:cNvPicPr>
      </xdr:nvPicPr>
      <xdr:blipFill>
        <a:blip xmlns:r="http://schemas.openxmlformats.org/officeDocument/2006/relationships" r:embed="rId1"/>
        <a:srcRect/>
        <a:stretch>
          <a:fillRect/>
        </a:stretch>
      </xdr:blipFill>
      <xdr:spPr bwMode="auto">
        <a:xfrm>
          <a:off x="333375" y="36242625"/>
          <a:ext cx="95250" cy="0"/>
        </a:xfrm>
        <a:prstGeom prst="rect">
          <a:avLst/>
        </a:prstGeom>
        <a:noFill/>
        <a:ln w="9525">
          <a:noFill/>
          <a:miter lim="800000"/>
          <a:headEnd/>
          <a:tailEnd/>
        </a:ln>
      </xdr:spPr>
    </xdr:pic>
    <xdr:clientData/>
  </xdr:twoCellAnchor>
  <xdr:twoCellAnchor>
    <xdr:from>
      <xdr:col>1</xdr:col>
      <xdr:colOff>0</xdr:colOff>
      <xdr:row>127</xdr:row>
      <xdr:rowOff>0</xdr:rowOff>
    </xdr:from>
    <xdr:to>
      <xdr:col>1</xdr:col>
      <xdr:colOff>95250</xdr:colOff>
      <xdr:row>127</xdr:row>
      <xdr:rowOff>0</xdr:rowOff>
    </xdr:to>
    <xdr:pic>
      <xdr:nvPicPr>
        <xdr:cNvPr id="2114" name="Picture 162"/>
        <xdr:cNvPicPr>
          <a:picLocks noChangeAspect="1" noChangeArrowheads="1"/>
        </xdr:cNvPicPr>
      </xdr:nvPicPr>
      <xdr:blipFill>
        <a:blip xmlns:r="http://schemas.openxmlformats.org/officeDocument/2006/relationships" r:embed="rId1"/>
        <a:srcRect/>
        <a:stretch>
          <a:fillRect/>
        </a:stretch>
      </xdr:blipFill>
      <xdr:spPr bwMode="auto">
        <a:xfrm>
          <a:off x="333375" y="36242625"/>
          <a:ext cx="95250" cy="0"/>
        </a:xfrm>
        <a:prstGeom prst="rect">
          <a:avLst/>
        </a:prstGeom>
        <a:noFill/>
        <a:ln w="9525">
          <a:noFill/>
          <a:miter lim="800000"/>
          <a:headEnd/>
          <a:tailEnd/>
        </a:ln>
      </xdr:spPr>
    </xdr:pic>
    <xdr:clientData/>
  </xdr:twoCellAnchor>
  <xdr:twoCellAnchor>
    <xdr:from>
      <xdr:col>1</xdr:col>
      <xdr:colOff>0</xdr:colOff>
      <xdr:row>127</xdr:row>
      <xdr:rowOff>0</xdr:rowOff>
    </xdr:from>
    <xdr:to>
      <xdr:col>1</xdr:col>
      <xdr:colOff>95250</xdr:colOff>
      <xdr:row>127</xdr:row>
      <xdr:rowOff>0</xdr:rowOff>
    </xdr:to>
    <xdr:pic>
      <xdr:nvPicPr>
        <xdr:cNvPr id="2115" name="Picture 163"/>
        <xdr:cNvPicPr>
          <a:picLocks noChangeAspect="1" noChangeArrowheads="1"/>
        </xdr:cNvPicPr>
      </xdr:nvPicPr>
      <xdr:blipFill>
        <a:blip xmlns:r="http://schemas.openxmlformats.org/officeDocument/2006/relationships" r:embed="rId1"/>
        <a:srcRect/>
        <a:stretch>
          <a:fillRect/>
        </a:stretch>
      </xdr:blipFill>
      <xdr:spPr bwMode="auto">
        <a:xfrm>
          <a:off x="333375" y="36242625"/>
          <a:ext cx="95250" cy="0"/>
        </a:xfrm>
        <a:prstGeom prst="rect">
          <a:avLst/>
        </a:prstGeom>
        <a:noFill/>
        <a:ln w="9525">
          <a:noFill/>
          <a:miter lim="800000"/>
          <a:headEnd/>
          <a:tailEnd/>
        </a:ln>
      </xdr:spPr>
    </xdr:pic>
    <xdr:clientData/>
  </xdr:twoCellAnchor>
  <xdr:twoCellAnchor>
    <xdr:from>
      <xdr:col>1</xdr:col>
      <xdr:colOff>0</xdr:colOff>
      <xdr:row>127</xdr:row>
      <xdr:rowOff>0</xdr:rowOff>
    </xdr:from>
    <xdr:to>
      <xdr:col>1</xdr:col>
      <xdr:colOff>95250</xdr:colOff>
      <xdr:row>127</xdr:row>
      <xdr:rowOff>0</xdr:rowOff>
    </xdr:to>
    <xdr:pic>
      <xdr:nvPicPr>
        <xdr:cNvPr id="2116" name="Picture 164"/>
        <xdr:cNvPicPr>
          <a:picLocks noChangeAspect="1" noChangeArrowheads="1"/>
        </xdr:cNvPicPr>
      </xdr:nvPicPr>
      <xdr:blipFill>
        <a:blip xmlns:r="http://schemas.openxmlformats.org/officeDocument/2006/relationships" r:embed="rId1"/>
        <a:srcRect/>
        <a:stretch>
          <a:fillRect/>
        </a:stretch>
      </xdr:blipFill>
      <xdr:spPr bwMode="auto">
        <a:xfrm>
          <a:off x="333375" y="36242625"/>
          <a:ext cx="95250" cy="0"/>
        </a:xfrm>
        <a:prstGeom prst="rect">
          <a:avLst/>
        </a:prstGeom>
        <a:noFill/>
        <a:ln w="9525">
          <a:noFill/>
          <a:miter lim="800000"/>
          <a:headEnd/>
          <a:tailEnd/>
        </a:ln>
      </xdr:spPr>
    </xdr:pic>
    <xdr:clientData/>
  </xdr:twoCellAnchor>
  <xdr:twoCellAnchor>
    <xdr:from>
      <xdr:col>1</xdr:col>
      <xdr:colOff>0</xdr:colOff>
      <xdr:row>127</xdr:row>
      <xdr:rowOff>0</xdr:rowOff>
    </xdr:from>
    <xdr:to>
      <xdr:col>1</xdr:col>
      <xdr:colOff>95250</xdr:colOff>
      <xdr:row>127</xdr:row>
      <xdr:rowOff>0</xdr:rowOff>
    </xdr:to>
    <xdr:pic>
      <xdr:nvPicPr>
        <xdr:cNvPr id="2117" name="Picture 165"/>
        <xdr:cNvPicPr>
          <a:picLocks noChangeAspect="1" noChangeArrowheads="1"/>
        </xdr:cNvPicPr>
      </xdr:nvPicPr>
      <xdr:blipFill>
        <a:blip xmlns:r="http://schemas.openxmlformats.org/officeDocument/2006/relationships" r:embed="rId1"/>
        <a:srcRect/>
        <a:stretch>
          <a:fillRect/>
        </a:stretch>
      </xdr:blipFill>
      <xdr:spPr bwMode="auto">
        <a:xfrm>
          <a:off x="333375" y="36242625"/>
          <a:ext cx="95250" cy="0"/>
        </a:xfrm>
        <a:prstGeom prst="rect">
          <a:avLst/>
        </a:prstGeom>
        <a:noFill/>
        <a:ln w="9525">
          <a:noFill/>
          <a:miter lim="800000"/>
          <a:headEnd/>
          <a:tailEnd/>
        </a:ln>
      </xdr:spPr>
    </xdr:pic>
    <xdr:clientData/>
  </xdr:twoCellAnchor>
  <xdr:twoCellAnchor>
    <xdr:from>
      <xdr:col>1</xdr:col>
      <xdr:colOff>0</xdr:colOff>
      <xdr:row>127</xdr:row>
      <xdr:rowOff>0</xdr:rowOff>
    </xdr:from>
    <xdr:to>
      <xdr:col>1</xdr:col>
      <xdr:colOff>95250</xdr:colOff>
      <xdr:row>127</xdr:row>
      <xdr:rowOff>0</xdr:rowOff>
    </xdr:to>
    <xdr:pic>
      <xdr:nvPicPr>
        <xdr:cNvPr id="2118" name="Picture 166"/>
        <xdr:cNvPicPr>
          <a:picLocks noChangeAspect="1" noChangeArrowheads="1"/>
        </xdr:cNvPicPr>
      </xdr:nvPicPr>
      <xdr:blipFill>
        <a:blip xmlns:r="http://schemas.openxmlformats.org/officeDocument/2006/relationships" r:embed="rId1"/>
        <a:srcRect/>
        <a:stretch>
          <a:fillRect/>
        </a:stretch>
      </xdr:blipFill>
      <xdr:spPr bwMode="auto">
        <a:xfrm>
          <a:off x="333375" y="36242625"/>
          <a:ext cx="95250" cy="0"/>
        </a:xfrm>
        <a:prstGeom prst="rect">
          <a:avLst/>
        </a:prstGeom>
        <a:noFill/>
        <a:ln w="9525">
          <a:noFill/>
          <a:miter lim="800000"/>
          <a:headEnd/>
          <a:tailEnd/>
        </a:ln>
      </xdr:spPr>
    </xdr:pic>
    <xdr:clientData/>
  </xdr:twoCellAnchor>
  <xdr:twoCellAnchor>
    <xdr:from>
      <xdr:col>1</xdr:col>
      <xdr:colOff>0</xdr:colOff>
      <xdr:row>127</xdr:row>
      <xdr:rowOff>0</xdr:rowOff>
    </xdr:from>
    <xdr:to>
      <xdr:col>1</xdr:col>
      <xdr:colOff>95250</xdr:colOff>
      <xdr:row>127</xdr:row>
      <xdr:rowOff>0</xdr:rowOff>
    </xdr:to>
    <xdr:pic>
      <xdr:nvPicPr>
        <xdr:cNvPr id="2119" name="Picture 167"/>
        <xdr:cNvPicPr>
          <a:picLocks noChangeAspect="1" noChangeArrowheads="1"/>
        </xdr:cNvPicPr>
      </xdr:nvPicPr>
      <xdr:blipFill>
        <a:blip xmlns:r="http://schemas.openxmlformats.org/officeDocument/2006/relationships" r:embed="rId1"/>
        <a:srcRect/>
        <a:stretch>
          <a:fillRect/>
        </a:stretch>
      </xdr:blipFill>
      <xdr:spPr bwMode="auto">
        <a:xfrm>
          <a:off x="333375" y="36242625"/>
          <a:ext cx="95250" cy="0"/>
        </a:xfrm>
        <a:prstGeom prst="rect">
          <a:avLst/>
        </a:prstGeom>
        <a:noFill/>
        <a:ln w="9525">
          <a:noFill/>
          <a:miter lim="800000"/>
          <a:headEnd/>
          <a:tailEnd/>
        </a:ln>
      </xdr:spPr>
    </xdr:pic>
    <xdr:clientData/>
  </xdr:twoCellAnchor>
  <xdr:twoCellAnchor>
    <xdr:from>
      <xdr:col>1</xdr:col>
      <xdr:colOff>0</xdr:colOff>
      <xdr:row>127</xdr:row>
      <xdr:rowOff>0</xdr:rowOff>
    </xdr:from>
    <xdr:to>
      <xdr:col>1</xdr:col>
      <xdr:colOff>95250</xdr:colOff>
      <xdr:row>127</xdr:row>
      <xdr:rowOff>0</xdr:rowOff>
    </xdr:to>
    <xdr:pic>
      <xdr:nvPicPr>
        <xdr:cNvPr id="2120" name="Picture 168"/>
        <xdr:cNvPicPr>
          <a:picLocks noChangeAspect="1" noChangeArrowheads="1"/>
        </xdr:cNvPicPr>
      </xdr:nvPicPr>
      <xdr:blipFill>
        <a:blip xmlns:r="http://schemas.openxmlformats.org/officeDocument/2006/relationships" r:embed="rId1"/>
        <a:srcRect/>
        <a:stretch>
          <a:fillRect/>
        </a:stretch>
      </xdr:blipFill>
      <xdr:spPr bwMode="auto">
        <a:xfrm>
          <a:off x="333375" y="36242625"/>
          <a:ext cx="95250" cy="0"/>
        </a:xfrm>
        <a:prstGeom prst="rect">
          <a:avLst/>
        </a:prstGeom>
        <a:noFill/>
        <a:ln w="9525">
          <a:noFill/>
          <a:miter lim="800000"/>
          <a:headEnd/>
          <a:tailEnd/>
        </a:ln>
      </xdr:spPr>
    </xdr:pic>
    <xdr:clientData/>
  </xdr:twoCellAnchor>
  <xdr:twoCellAnchor>
    <xdr:from>
      <xdr:col>1</xdr:col>
      <xdr:colOff>0</xdr:colOff>
      <xdr:row>127</xdr:row>
      <xdr:rowOff>0</xdr:rowOff>
    </xdr:from>
    <xdr:to>
      <xdr:col>1</xdr:col>
      <xdr:colOff>95250</xdr:colOff>
      <xdr:row>127</xdr:row>
      <xdr:rowOff>0</xdr:rowOff>
    </xdr:to>
    <xdr:pic>
      <xdr:nvPicPr>
        <xdr:cNvPr id="2121" name="Picture 169"/>
        <xdr:cNvPicPr>
          <a:picLocks noChangeAspect="1" noChangeArrowheads="1"/>
        </xdr:cNvPicPr>
      </xdr:nvPicPr>
      <xdr:blipFill>
        <a:blip xmlns:r="http://schemas.openxmlformats.org/officeDocument/2006/relationships" r:embed="rId1"/>
        <a:srcRect/>
        <a:stretch>
          <a:fillRect/>
        </a:stretch>
      </xdr:blipFill>
      <xdr:spPr bwMode="auto">
        <a:xfrm>
          <a:off x="333375" y="36242625"/>
          <a:ext cx="95250" cy="0"/>
        </a:xfrm>
        <a:prstGeom prst="rect">
          <a:avLst/>
        </a:prstGeom>
        <a:noFill/>
        <a:ln w="9525">
          <a:noFill/>
          <a:miter lim="800000"/>
          <a:headEnd/>
          <a:tailEnd/>
        </a:ln>
      </xdr:spPr>
    </xdr:pic>
    <xdr:clientData/>
  </xdr:twoCellAnchor>
  <xdr:twoCellAnchor>
    <xdr:from>
      <xdr:col>1</xdr:col>
      <xdr:colOff>0</xdr:colOff>
      <xdr:row>127</xdr:row>
      <xdr:rowOff>0</xdr:rowOff>
    </xdr:from>
    <xdr:to>
      <xdr:col>1</xdr:col>
      <xdr:colOff>95250</xdr:colOff>
      <xdr:row>127</xdr:row>
      <xdr:rowOff>0</xdr:rowOff>
    </xdr:to>
    <xdr:pic>
      <xdr:nvPicPr>
        <xdr:cNvPr id="2122" name="Picture 170"/>
        <xdr:cNvPicPr>
          <a:picLocks noChangeAspect="1" noChangeArrowheads="1"/>
        </xdr:cNvPicPr>
      </xdr:nvPicPr>
      <xdr:blipFill>
        <a:blip xmlns:r="http://schemas.openxmlformats.org/officeDocument/2006/relationships" r:embed="rId1"/>
        <a:srcRect/>
        <a:stretch>
          <a:fillRect/>
        </a:stretch>
      </xdr:blipFill>
      <xdr:spPr bwMode="auto">
        <a:xfrm>
          <a:off x="333375" y="36242625"/>
          <a:ext cx="95250" cy="0"/>
        </a:xfrm>
        <a:prstGeom prst="rect">
          <a:avLst/>
        </a:prstGeom>
        <a:noFill/>
        <a:ln w="9525">
          <a:noFill/>
          <a:miter lim="800000"/>
          <a:headEnd/>
          <a:tailEnd/>
        </a:ln>
      </xdr:spPr>
    </xdr:pic>
    <xdr:clientData/>
  </xdr:twoCellAnchor>
  <xdr:twoCellAnchor>
    <xdr:from>
      <xdr:col>1</xdr:col>
      <xdr:colOff>0</xdr:colOff>
      <xdr:row>127</xdr:row>
      <xdr:rowOff>0</xdr:rowOff>
    </xdr:from>
    <xdr:to>
      <xdr:col>1</xdr:col>
      <xdr:colOff>95250</xdr:colOff>
      <xdr:row>127</xdr:row>
      <xdr:rowOff>0</xdr:rowOff>
    </xdr:to>
    <xdr:pic>
      <xdr:nvPicPr>
        <xdr:cNvPr id="2123" name="Picture 171"/>
        <xdr:cNvPicPr>
          <a:picLocks noChangeAspect="1" noChangeArrowheads="1"/>
        </xdr:cNvPicPr>
      </xdr:nvPicPr>
      <xdr:blipFill>
        <a:blip xmlns:r="http://schemas.openxmlformats.org/officeDocument/2006/relationships" r:embed="rId1"/>
        <a:srcRect/>
        <a:stretch>
          <a:fillRect/>
        </a:stretch>
      </xdr:blipFill>
      <xdr:spPr bwMode="auto">
        <a:xfrm>
          <a:off x="333375" y="36242625"/>
          <a:ext cx="95250" cy="0"/>
        </a:xfrm>
        <a:prstGeom prst="rect">
          <a:avLst/>
        </a:prstGeom>
        <a:noFill/>
        <a:ln w="9525">
          <a:noFill/>
          <a:miter lim="800000"/>
          <a:headEnd/>
          <a:tailEnd/>
        </a:ln>
      </xdr:spPr>
    </xdr:pic>
    <xdr:clientData/>
  </xdr:twoCellAnchor>
  <xdr:twoCellAnchor>
    <xdr:from>
      <xdr:col>1</xdr:col>
      <xdr:colOff>0</xdr:colOff>
      <xdr:row>127</xdr:row>
      <xdr:rowOff>0</xdr:rowOff>
    </xdr:from>
    <xdr:to>
      <xdr:col>1</xdr:col>
      <xdr:colOff>95250</xdr:colOff>
      <xdr:row>127</xdr:row>
      <xdr:rowOff>0</xdr:rowOff>
    </xdr:to>
    <xdr:pic>
      <xdr:nvPicPr>
        <xdr:cNvPr id="2124" name="Picture 172"/>
        <xdr:cNvPicPr>
          <a:picLocks noChangeAspect="1" noChangeArrowheads="1"/>
        </xdr:cNvPicPr>
      </xdr:nvPicPr>
      <xdr:blipFill>
        <a:blip xmlns:r="http://schemas.openxmlformats.org/officeDocument/2006/relationships" r:embed="rId1"/>
        <a:srcRect/>
        <a:stretch>
          <a:fillRect/>
        </a:stretch>
      </xdr:blipFill>
      <xdr:spPr bwMode="auto">
        <a:xfrm>
          <a:off x="333375" y="36242625"/>
          <a:ext cx="95250" cy="0"/>
        </a:xfrm>
        <a:prstGeom prst="rect">
          <a:avLst/>
        </a:prstGeom>
        <a:noFill/>
        <a:ln w="9525">
          <a:noFill/>
          <a:miter lim="800000"/>
          <a:headEnd/>
          <a:tailEnd/>
        </a:ln>
      </xdr:spPr>
    </xdr:pic>
    <xdr:clientData/>
  </xdr:twoCellAnchor>
  <xdr:twoCellAnchor>
    <xdr:from>
      <xdr:col>1</xdr:col>
      <xdr:colOff>0</xdr:colOff>
      <xdr:row>127</xdr:row>
      <xdr:rowOff>0</xdr:rowOff>
    </xdr:from>
    <xdr:to>
      <xdr:col>1</xdr:col>
      <xdr:colOff>95250</xdr:colOff>
      <xdr:row>127</xdr:row>
      <xdr:rowOff>0</xdr:rowOff>
    </xdr:to>
    <xdr:pic>
      <xdr:nvPicPr>
        <xdr:cNvPr id="2125" name="Picture 173"/>
        <xdr:cNvPicPr>
          <a:picLocks noChangeAspect="1" noChangeArrowheads="1"/>
        </xdr:cNvPicPr>
      </xdr:nvPicPr>
      <xdr:blipFill>
        <a:blip xmlns:r="http://schemas.openxmlformats.org/officeDocument/2006/relationships" r:embed="rId1"/>
        <a:srcRect/>
        <a:stretch>
          <a:fillRect/>
        </a:stretch>
      </xdr:blipFill>
      <xdr:spPr bwMode="auto">
        <a:xfrm>
          <a:off x="333375" y="36242625"/>
          <a:ext cx="95250" cy="0"/>
        </a:xfrm>
        <a:prstGeom prst="rect">
          <a:avLst/>
        </a:prstGeom>
        <a:noFill/>
        <a:ln w="9525">
          <a:noFill/>
          <a:miter lim="800000"/>
          <a:headEnd/>
          <a:tailEnd/>
        </a:ln>
      </xdr:spPr>
    </xdr:pic>
    <xdr:clientData/>
  </xdr:twoCellAnchor>
  <xdr:twoCellAnchor>
    <xdr:from>
      <xdr:col>1</xdr:col>
      <xdr:colOff>0</xdr:colOff>
      <xdr:row>127</xdr:row>
      <xdr:rowOff>0</xdr:rowOff>
    </xdr:from>
    <xdr:to>
      <xdr:col>1</xdr:col>
      <xdr:colOff>95250</xdr:colOff>
      <xdr:row>127</xdr:row>
      <xdr:rowOff>0</xdr:rowOff>
    </xdr:to>
    <xdr:pic>
      <xdr:nvPicPr>
        <xdr:cNvPr id="2126" name="Picture 174"/>
        <xdr:cNvPicPr>
          <a:picLocks noChangeAspect="1" noChangeArrowheads="1"/>
        </xdr:cNvPicPr>
      </xdr:nvPicPr>
      <xdr:blipFill>
        <a:blip xmlns:r="http://schemas.openxmlformats.org/officeDocument/2006/relationships" r:embed="rId1"/>
        <a:srcRect/>
        <a:stretch>
          <a:fillRect/>
        </a:stretch>
      </xdr:blipFill>
      <xdr:spPr bwMode="auto">
        <a:xfrm>
          <a:off x="333375" y="36242625"/>
          <a:ext cx="95250" cy="0"/>
        </a:xfrm>
        <a:prstGeom prst="rect">
          <a:avLst/>
        </a:prstGeom>
        <a:noFill/>
        <a:ln w="9525">
          <a:noFill/>
          <a:miter lim="800000"/>
          <a:headEnd/>
          <a:tailEnd/>
        </a:ln>
      </xdr:spPr>
    </xdr:pic>
    <xdr:clientData/>
  </xdr:twoCellAnchor>
  <xdr:twoCellAnchor>
    <xdr:from>
      <xdr:col>1</xdr:col>
      <xdr:colOff>0</xdr:colOff>
      <xdr:row>127</xdr:row>
      <xdr:rowOff>0</xdr:rowOff>
    </xdr:from>
    <xdr:to>
      <xdr:col>1</xdr:col>
      <xdr:colOff>95250</xdr:colOff>
      <xdr:row>127</xdr:row>
      <xdr:rowOff>0</xdr:rowOff>
    </xdr:to>
    <xdr:pic>
      <xdr:nvPicPr>
        <xdr:cNvPr id="2127" name="Picture 175"/>
        <xdr:cNvPicPr>
          <a:picLocks noChangeAspect="1" noChangeArrowheads="1"/>
        </xdr:cNvPicPr>
      </xdr:nvPicPr>
      <xdr:blipFill>
        <a:blip xmlns:r="http://schemas.openxmlformats.org/officeDocument/2006/relationships" r:embed="rId1"/>
        <a:srcRect/>
        <a:stretch>
          <a:fillRect/>
        </a:stretch>
      </xdr:blipFill>
      <xdr:spPr bwMode="auto">
        <a:xfrm>
          <a:off x="333375" y="36242625"/>
          <a:ext cx="95250" cy="0"/>
        </a:xfrm>
        <a:prstGeom prst="rect">
          <a:avLst/>
        </a:prstGeom>
        <a:noFill/>
        <a:ln w="9525">
          <a:noFill/>
          <a:miter lim="800000"/>
          <a:headEnd/>
          <a:tailEnd/>
        </a:ln>
      </xdr:spPr>
    </xdr:pic>
    <xdr:clientData/>
  </xdr:twoCellAnchor>
  <xdr:twoCellAnchor>
    <xdr:from>
      <xdr:col>1</xdr:col>
      <xdr:colOff>0</xdr:colOff>
      <xdr:row>127</xdr:row>
      <xdr:rowOff>0</xdr:rowOff>
    </xdr:from>
    <xdr:to>
      <xdr:col>1</xdr:col>
      <xdr:colOff>95250</xdr:colOff>
      <xdr:row>127</xdr:row>
      <xdr:rowOff>0</xdr:rowOff>
    </xdr:to>
    <xdr:pic>
      <xdr:nvPicPr>
        <xdr:cNvPr id="2128" name="Picture 176"/>
        <xdr:cNvPicPr>
          <a:picLocks noChangeAspect="1" noChangeArrowheads="1"/>
        </xdr:cNvPicPr>
      </xdr:nvPicPr>
      <xdr:blipFill>
        <a:blip xmlns:r="http://schemas.openxmlformats.org/officeDocument/2006/relationships" r:embed="rId1"/>
        <a:srcRect/>
        <a:stretch>
          <a:fillRect/>
        </a:stretch>
      </xdr:blipFill>
      <xdr:spPr bwMode="auto">
        <a:xfrm>
          <a:off x="333375" y="36242625"/>
          <a:ext cx="95250" cy="0"/>
        </a:xfrm>
        <a:prstGeom prst="rect">
          <a:avLst/>
        </a:prstGeom>
        <a:noFill/>
        <a:ln w="9525">
          <a:noFill/>
          <a:miter lim="800000"/>
          <a:headEnd/>
          <a:tailEnd/>
        </a:ln>
      </xdr:spPr>
    </xdr:pic>
    <xdr:clientData/>
  </xdr:twoCellAnchor>
  <xdr:twoCellAnchor>
    <xdr:from>
      <xdr:col>1</xdr:col>
      <xdr:colOff>0</xdr:colOff>
      <xdr:row>127</xdr:row>
      <xdr:rowOff>0</xdr:rowOff>
    </xdr:from>
    <xdr:to>
      <xdr:col>1</xdr:col>
      <xdr:colOff>95250</xdr:colOff>
      <xdr:row>127</xdr:row>
      <xdr:rowOff>0</xdr:rowOff>
    </xdr:to>
    <xdr:pic>
      <xdr:nvPicPr>
        <xdr:cNvPr id="2129" name="Picture 177"/>
        <xdr:cNvPicPr>
          <a:picLocks noChangeAspect="1" noChangeArrowheads="1"/>
        </xdr:cNvPicPr>
      </xdr:nvPicPr>
      <xdr:blipFill>
        <a:blip xmlns:r="http://schemas.openxmlformats.org/officeDocument/2006/relationships" r:embed="rId1"/>
        <a:srcRect/>
        <a:stretch>
          <a:fillRect/>
        </a:stretch>
      </xdr:blipFill>
      <xdr:spPr bwMode="auto">
        <a:xfrm>
          <a:off x="333375" y="36242625"/>
          <a:ext cx="95250" cy="0"/>
        </a:xfrm>
        <a:prstGeom prst="rect">
          <a:avLst/>
        </a:prstGeom>
        <a:noFill/>
        <a:ln w="9525">
          <a:noFill/>
          <a:miter lim="800000"/>
          <a:headEnd/>
          <a:tailEnd/>
        </a:ln>
      </xdr:spPr>
    </xdr:pic>
    <xdr:clientData/>
  </xdr:twoCellAnchor>
  <xdr:twoCellAnchor>
    <xdr:from>
      <xdr:col>1</xdr:col>
      <xdr:colOff>0</xdr:colOff>
      <xdr:row>127</xdr:row>
      <xdr:rowOff>0</xdr:rowOff>
    </xdr:from>
    <xdr:to>
      <xdr:col>1</xdr:col>
      <xdr:colOff>95250</xdr:colOff>
      <xdr:row>127</xdr:row>
      <xdr:rowOff>0</xdr:rowOff>
    </xdr:to>
    <xdr:pic>
      <xdr:nvPicPr>
        <xdr:cNvPr id="2130" name="Picture 178"/>
        <xdr:cNvPicPr>
          <a:picLocks noChangeAspect="1" noChangeArrowheads="1"/>
        </xdr:cNvPicPr>
      </xdr:nvPicPr>
      <xdr:blipFill>
        <a:blip xmlns:r="http://schemas.openxmlformats.org/officeDocument/2006/relationships" r:embed="rId1"/>
        <a:srcRect/>
        <a:stretch>
          <a:fillRect/>
        </a:stretch>
      </xdr:blipFill>
      <xdr:spPr bwMode="auto">
        <a:xfrm>
          <a:off x="333375" y="36242625"/>
          <a:ext cx="95250" cy="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alzavara.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80"/>
  <sheetViews>
    <sheetView showZeros="0" topLeftCell="A331" zoomScale="87" zoomScaleNormal="87" zoomScaleSheetLayoutView="100" workbookViewId="0">
      <selection activeCell="T339" sqref="T339"/>
    </sheetView>
  </sheetViews>
  <sheetFormatPr defaultColWidth="9.140625" defaultRowHeight="15.75"/>
  <cols>
    <col min="1" max="1" width="6.85546875" style="29" bestFit="1" customWidth="1"/>
    <col min="2" max="2" width="73.140625" style="2" bestFit="1" customWidth="1"/>
    <col min="3" max="3" width="15.5703125" style="32" customWidth="1"/>
    <col min="4" max="4" width="13.5703125" style="88" customWidth="1"/>
    <col min="5" max="5" width="6.5703125" style="1" hidden="1" customWidth="1"/>
    <col min="6" max="6" width="23.140625" style="1" hidden="1" customWidth="1"/>
    <col min="7" max="7" width="28.28515625" style="1" hidden="1" customWidth="1"/>
    <col min="8" max="8" width="13.42578125" style="153" customWidth="1"/>
    <col min="9" max="9" width="14.28515625" style="1" customWidth="1"/>
    <col min="10" max="12" width="0" style="1" hidden="1" customWidth="1"/>
    <col min="13" max="13" width="12.140625" style="1" hidden="1" customWidth="1"/>
    <col min="14" max="16384" width="9.140625" style="1"/>
  </cols>
  <sheetData>
    <row r="1" spans="1:17" ht="35.25" customHeight="1">
      <c r="A1" s="316" t="s">
        <v>112</v>
      </c>
      <c r="B1" s="316"/>
      <c r="C1" s="316"/>
      <c r="D1" s="316"/>
      <c r="E1" s="14"/>
      <c r="F1" s="14"/>
    </row>
    <row r="2" spans="1:17" ht="25.5" customHeight="1">
      <c r="A2" s="323" t="s">
        <v>689</v>
      </c>
      <c r="B2" s="323"/>
      <c r="C2" s="323"/>
      <c r="D2" s="323"/>
      <c r="E2" s="14"/>
      <c r="F2" s="14"/>
    </row>
    <row r="3" spans="1:17" ht="63.75" customHeight="1">
      <c r="A3" s="105"/>
      <c r="B3" s="319" t="s">
        <v>138</v>
      </c>
      <c r="C3" s="319"/>
      <c r="D3" s="319"/>
      <c r="E3" s="14"/>
      <c r="F3" s="14"/>
    </row>
    <row r="4" spans="1:17" ht="19.5">
      <c r="A4" s="318" t="s">
        <v>38</v>
      </c>
      <c r="B4" s="318"/>
      <c r="C4" s="318"/>
      <c r="D4" s="318"/>
      <c r="E4" s="14"/>
      <c r="F4" s="14"/>
    </row>
    <row r="5" spans="1:17" ht="20.25">
      <c r="A5" s="7"/>
      <c r="B5" s="105"/>
      <c r="C5" s="105"/>
      <c r="D5" s="80"/>
      <c r="E5" s="324"/>
      <c r="F5" s="324"/>
    </row>
    <row r="6" spans="1:17" ht="18.75">
      <c r="A6" s="317" t="s">
        <v>169</v>
      </c>
      <c r="B6" s="317"/>
      <c r="C6" s="317"/>
      <c r="D6" s="317"/>
      <c r="E6" s="324" t="s">
        <v>727</v>
      </c>
      <c r="F6" s="324"/>
      <c r="H6" s="320"/>
      <c r="I6" s="320"/>
      <c r="J6" s="1" t="s">
        <v>728</v>
      </c>
      <c r="M6" s="1" t="s">
        <v>729</v>
      </c>
      <c r="Q6" s="61"/>
    </row>
    <row r="7" spans="1:17" ht="24.75" customHeight="1">
      <c r="A7" s="70"/>
      <c r="B7" s="6"/>
      <c r="C7" s="322" t="s">
        <v>617</v>
      </c>
      <c r="D7" s="321" t="s">
        <v>711</v>
      </c>
      <c r="E7" s="322" t="s">
        <v>712</v>
      </c>
      <c r="F7" s="322" t="s">
        <v>618</v>
      </c>
      <c r="G7" s="27"/>
      <c r="H7" s="315" t="s">
        <v>743</v>
      </c>
      <c r="I7" s="328" t="s">
        <v>802</v>
      </c>
      <c r="J7" s="27"/>
      <c r="K7" s="27"/>
      <c r="L7" s="27"/>
      <c r="M7" s="27"/>
      <c r="N7" s="27"/>
    </row>
    <row r="8" spans="1:17" ht="51" customHeight="1">
      <c r="A8" s="7" t="s">
        <v>343</v>
      </c>
      <c r="B8" s="8" t="s">
        <v>349</v>
      </c>
      <c r="C8" s="322"/>
      <c r="D8" s="321"/>
      <c r="E8" s="322"/>
      <c r="F8" s="322"/>
      <c r="G8" s="27"/>
      <c r="H8" s="315"/>
      <c r="I8" s="328"/>
      <c r="J8" s="27"/>
      <c r="K8" s="27"/>
      <c r="L8" s="27"/>
      <c r="M8" s="27"/>
      <c r="N8" s="27"/>
    </row>
    <row r="9" spans="1:17" s="138" customFormat="1" ht="30">
      <c r="A9" s="144" t="s">
        <v>406</v>
      </c>
      <c r="B9" s="145" t="s">
        <v>387</v>
      </c>
      <c r="C9" s="337"/>
      <c r="D9" s="338"/>
      <c r="E9" s="141"/>
      <c r="F9" s="141"/>
      <c r="G9" s="153"/>
      <c r="H9" s="140"/>
      <c r="I9" s="140"/>
      <c r="J9" s="153"/>
      <c r="K9" s="153"/>
      <c r="L9" s="153"/>
      <c r="M9" s="153"/>
      <c r="N9" s="153"/>
    </row>
    <row r="10" spans="1:17" s="138" customFormat="1">
      <c r="A10" s="339"/>
      <c r="B10" s="146" t="s">
        <v>388</v>
      </c>
      <c r="C10" s="340" t="s">
        <v>370</v>
      </c>
      <c r="D10" s="341">
        <v>1</v>
      </c>
      <c r="E10" s="147">
        <v>19</v>
      </c>
      <c r="F10" s="147">
        <f>D10*E10</f>
        <v>19</v>
      </c>
      <c r="G10" s="153"/>
      <c r="H10" s="139">
        <v>0</v>
      </c>
      <c r="I10" s="139">
        <f>D10*H10</f>
        <v>0</v>
      </c>
      <c r="J10" s="153">
        <v>19</v>
      </c>
      <c r="K10" s="153"/>
      <c r="L10" s="153"/>
      <c r="M10" s="153"/>
      <c r="N10" s="153"/>
    </row>
    <row r="11" spans="1:17" s="138" customFormat="1" ht="30">
      <c r="A11" s="144" t="s">
        <v>359</v>
      </c>
      <c r="B11" s="145" t="s">
        <v>389</v>
      </c>
      <c r="C11" s="337"/>
      <c r="D11" s="341"/>
      <c r="E11" s="141"/>
      <c r="F11" s="141"/>
      <c r="G11" s="153"/>
      <c r="H11" s="140"/>
      <c r="I11" s="139">
        <f t="shared" ref="I11:I61" si="0">D11*H11</f>
        <v>0</v>
      </c>
      <c r="J11" s="153"/>
      <c r="K11" s="153"/>
      <c r="L11" s="153"/>
      <c r="M11" s="153"/>
      <c r="N11" s="153"/>
    </row>
    <row r="12" spans="1:17" s="138" customFormat="1">
      <c r="A12" s="339"/>
      <c r="B12" s="146" t="s">
        <v>388</v>
      </c>
      <c r="C12" s="340" t="s">
        <v>370</v>
      </c>
      <c r="D12" s="341">
        <v>1</v>
      </c>
      <c r="E12" s="147">
        <v>20</v>
      </c>
      <c r="F12" s="147">
        <f>D12*E12</f>
        <v>20</v>
      </c>
      <c r="G12" s="153"/>
      <c r="H12" s="139">
        <v>0</v>
      </c>
      <c r="I12" s="139">
        <f t="shared" si="0"/>
        <v>0</v>
      </c>
      <c r="J12" s="153">
        <v>20</v>
      </c>
      <c r="K12" s="153"/>
      <c r="L12" s="153"/>
      <c r="M12" s="153"/>
      <c r="N12" s="153"/>
    </row>
    <row r="13" spans="1:17" s="138" customFormat="1" ht="13.5" customHeight="1">
      <c r="A13" s="144" t="s">
        <v>401</v>
      </c>
      <c r="B13" s="342" t="s">
        <v>826</v>
      </c>
      <c r="C13" s="340" t="s">
        <v>345</v>
      </c>
      <c r="D13" s="341">
        <v>1</v>
      </c>
      <c r="E13" s="147">
        <v>14</v>
      </c>
      <c r="F13" s="147">
        <f>D13*E13</f>
        <v>14</v>
      </c>
      <c r="G13" s="153"/>
      <c r="H13" s="139">
        <v>0</v>
      </c>
      <c r="I13" s="139">
        <f t="shared" si="0"/>
        <v>0</v>
      </c>
      <c r="J13" s="153">
        <v>14</v>
      </c>
      <c r="K13" s="153"/>
      <c r="L13" s="153"/>
      <c r="M13" s="153"/>
      <c r="N13" s="153"/>
    </row>
    <row r="14" spans="1:17" s="138" customFormat="1" ht="15">
      <c r="A14" s="144" t="s">
        <v>403</v>
      </c>
      <c r="B14" s="145" t="s">
        <v>378</v>
      </c>
      <c r="C14" s="340" t="s">
        <v>345</v>
      </c>
      <c r="D14" s="341">
        <v>200</v>
      </c>
      <c r="E14" s="147">
        <v>1.9</v>
      </c>
      <c r="F14" s="147">
        <f>D14*E14</f>
        <v>380</v>
      </c>
      <c r="G14" s="153"/>
      <c r="H14" s="139">
        <v>0</v>
      </c>
      <c r="I14" s="139">
        <f t="shared" si="0"/>
        <v>0</v>
      </c>
      <c r="J14" s="153">
        <v>1.9</v>
      </c>
      <c r="K14" s="153"/>
      <c r="L14" s="153"/>
      <c r="M14" s="153"/>
      <c r="N14" s="153"/>
    </row>
    <row r="15" spans="1:17" s="138" customFormat="1" ht="15">
      <c r="A15" s="144" t="s">
        <v>405</v>
      </c>
      <c r="B15" s="146" t="s">
        <v>59</v>
      </c>
      <c r="C15" s="343"/>
      <c r="D15" s="341"/>
      <c r="E15" s="141"/>
      <c r="F15" s="141"/>
      <c r="G15" s="153"/>
      <c r="H15" s="140"/>
      <c r="I15" s="139">
        <f t="shared" si="0"/>
        <v>0</v>
      </c>
      <c r="J15" s="153"/>
      <c r="K15" s="153"/>
      <c r="L15" s="153"/>
      <c r="M15" s="153"/>
      <c r="N15" s="153"/>
    </row>
    <row r="16" spans="1:17" s="138" customFormat="1" ht="13.5" customHeight="1">
      <c r="A16" s="344"/>
      <c r="B16" s="148" t="s">
        <v>62</v>
      </c>
      <c r="C16" s="340" t="s">
        <v>345</v>
      </c>
      <c r="D16" s="341">
        <v>200</v>
      </c>
      <c r="E16" s="147">
        <v>1.9</v>
      </c>
      <c r="F16" s="147">
        <f>D16*E16</f>
        <v>380</v>
      </c>
      <c r="G16" s="153"/>
      <c r="H16" s="139">
        <v>0</v>
      </c>
      <c r="I16" s="139">
        <f t="shared" si="0"/>
        <v>0</v>
      </c>
      <c r="J16" s="153">
        <v>1.9</v>
      </c>
      <c r="K16" s="153"/>
      <c r="L16" s="153"/>
      <c r="M16" s="153"/>
      <c r="N16" s="153"/>
    </row>
    <row r="17" spans="1:14" s="138" customFormat="1" ht="13.5" customHeight="1">
      <c r="A17" s="144" t="s">
        <v>407</v>
      </c>
      <c r="B17" s="148" t="s">
        <v>762</v>
      </c>
      <c r="C17" s="340" t="s">
        <v>345</v>
      </c>
      <c r="D17" s="341">
        <v>100</v>
      </c>
      <c r="E17" s="147"/>
      <c r="F17" s="147"/>
      <c r="G17" s="153"/>
      <c r="H17" s="139">
        <v>0</v>
      </c>
      <c r="I17" s="139">
        <f t="shared" si="0"/>
        <v>0</v>
      </c>
      <c r="J17" s="153"/>
      <c r="K17" s="153"/>
      <c r="L17" s="153"/>
      <c r="M17" s="153"/>
      <c r="N17" s="153"/>
    </row>
    <row r="18" spans="1:14" s="138" customFormat="1" ht="13.5" customHeight="1">
      <c r="A18" s="144" t="s">
        <v>408</v>
      </c>
      <c r="B18" s="148" t="s">
        <v>763</v>
      </c>
      <c r="C18" s="340"/>
      <c r="D18" s="341"/>
      <c r="E18" s="147"/>
      <c r="F18" s="147"/>
      <c r="G18" s="153"/>
      <c r="H18" s="139"/>
      <c r="I18" s="139"/>
      <c r="J18" s="153"/>
      <c r="K18" s="153"/>
      <c r="L18" s="153"/>
      <c r="M18" s="153"/>
      <c r="N18" s="153"/>
    </row>
    <row r="19" spans="1:14" s="138" customFormat="1" ht="13.5" customHeight="1">
      <c r="A19" s="344"/>
      <c r="B19" s="148" t="s">
        <v>754</v>
      </c>
      <c r="C19" s="340" t="s">
        <v>759</v>
      </c>
      <c r="D19" s="341">
        <v>2</v>
      </c>
      <c r="E19" s="147"/>
      <c r="F19" s="147"/>
      <c r="G19" s="153"/>
      <c r="H19" s="139">
        <v>0</v>
      </c>
      <c r="I19" s="139">
        <f t="shared" si="0"/>
        <v>0</v>
      </c>
      <c r="J19" s="153"/>
      <c r="K19" s="153"/>
      <c r="L19" s="153"/>
      <c r="M19" s="153"/>
      <c r="N19" s="153"/>
    </row>
    <row r="20" spans="1:14" s="138" customFormat="1" ht="13.5" customHeight="1">
      <c r="A20" s="344"/>
      <c r="B20" s="148" t="s">
        <v>755</v>
      </c>
      <c r="C20" s="340" t="s">
        <v>760</v>
      </c>
      <c r="D20" s="341">
        <v>2</v>
      </c>
      <c r="E20" s="147"/>
      <c r="F20" s="147"/>
      <c r="G20" s="153"/>
      <c r="H20" s="139">
        <v>0</v>
      </c>
      <c r="I20" s="139">
        <f t="shared" si="0"/>
        <v>0</v>
      </c>
      <c r="J20" s="153"/>
      <c r="K20" s="153"/>
      <c r="L20" s="153"/>
      <c r="M20" s="153"/>
      <c r="N20" s="153"/>
    </row>
    <row r="21" spans="1:14" s="138" customFormat="1" ht="15">
      <c r="A21" s="144" t="s">
        <v>63</v>
      </c>
      <c r="B21" s="145" t="s">
        <v>379</v>
      </c>
      <c r="C21" s="340" t="s">
        <v>380</v>
      </c>
      <c r="D21" s="341">
        <v>30</v>
      </c>
      <c r="E21" s="147">
        <v>3</v>
      </c>
      <c r="F21" s="147">
        <f>D21*E21</f>
        <v>90</v>
      </c>
      <c r="G21" s="153"/>
      <c r="H21" s="139">
        <v>0</v>
      </c>
      <c r="I21" s="139">
        <f t="shared" si="0"/>
        <v>0</v>
      </c>
      <c r="J21" s="153">
        <v>3</v>
      </c>
      <c r="K21" s="153"/>
      <c r="L21" s="153"/>
      <c r="M21" s="153"/>
      <c r="N21" s="153"/>
    </row>
    <row r="22" spans="1:14" s="138" customFormat="1" ht="15">
      <c r="A22" s="144" t="s">
        <v>12</v>
      </c>
      <c r="B22" s="342" t="s">
        <v>57</v>
      </c>
      <c r="C22" s="340" t="s">
        <v>345</v>
      </c>
      <c r="D22" s="341">
        <v>1</v>
      </c>
      <c r="E22" s="147">
        <v>6.5</v>
      </c>
      <c r="F22" s="147">
        <f>D22*E22</f>
        <v>6.5</v>
      </c>
      <c r="G22" s="153"/>
      <c r="H22" s="139">
        <v>0</v>
      </c>
      <c r="I22" s="139">
        <f t="shared" si="0"/>
        <v>0</v>
      </c>
      <c r="J22" s="153">
        <v>6.5</v>
      </c>
      <c r="K22" s="153"/>
      <c r="L22" s="153"/>
      <c r="M22" s="153"/>
      <c r="N22" s="153"/>
    </row>
    <row r="23" spans="1:14" s="138" customFormat="1" ht="30">
      <c r="A23" s="144" t="s">
        <v>13</v>
      </c>
      <c r="B23" s="342" t="s">
        <v>825</v>
      </c>
      <c r="C23" s="340" t="s">
        <v>353</v>
      </c>
      <c r="D23" s="341">
        <v>1</v>
      </c>
      <c r="E23" s="147">
        <v>25</v>
      </c>
      <c r="F23" s="147">
        <f>D23*E23</f>
        <v>25</v>
      </c>
      <c r="G23" s="153"/>
      <c r="H23" s="139">
        <v>0</v>
      </c>
      <c r="I23" s="139">
        <f t="shared" si="0"/>
        <v>0</v>
      </c>
      <c r="J23" s="153"/>
      <c r="K23" s="153"/>
      <c r="L23" s="153"/>
      <c r="M23" s="153"/>
      <c r="N23" s="153"/>
    </row>
    <row r="24" spans="1:14" s="138" customFormat="1" ht="15">
      <c r="A24" s="144" t="s">
        <v>14</v>
      </c>
      <c r="B24" s="342" t="s">
        <v>61</v>
      </c>
      <c r="C24" s="340" t="s">
        <v>345</v>
      </c>
      <c r="D24" s="341">
        <v>1</v>
      </c>
      <c r="E24" s="147">
        <v>6</v>
      </c>
      <c r="F24" s="147">
        <f>D24*E24</f>
        <v>6</v>
      </c>
      <c r="G24" s="153"/>
      <c r="H24" s="139">
        <v>0</v>
      </c>
      <c r="I24" s="139">
        <f t="shared" si="0"/>
        <v>0</v>
      </c>
      <c r="J24" s="153">
        <v>6</v>
      </c>
      <c r="K24" s="153"/>
      <c r="L24" s="153"/>
      <c r="M24" s="153"/>
      <c r="N24" s="153"/>
    </row>
    <row r="25" spans="1:14" s="138" customFormat="1" ht="15">
      <c r="A25" s="144" t="s">
        <v>15</v>
      </c>
      <c r="B25" s="145" t="s">
        <v>88</v>
      </c>
      <c r="C25" s="340"/>
      <c r="D25" s="341"/>
      <c r="E25" s="141"/>
      <c r="F25" s="141"/>
      <c r="G25" s="153"/>
      <c r="H25" s="140"/>
      <c r="I25" s="139">
        <f t="shared" si="0"/>
        <v>0</v>
      </c>
      <c r="J25" s="153"/>
      <c r="K25" s="153"/>
      <c r="L25" s="153"/>
      <c r="M25" s="153"/>
      <c r="N25" s="153"/>
    </row>
    <row r="26" spans="1:14" s="138" customFormat="1" ht="14.25" customHeight="1">
      <c r="A26" s="144"/>
      <c r="B26" s="146" t="s">
        <v>89</v>
      </c>
      <c r="C26" s="340" t="s">
        <v>353</v>
      </c>
      <c r="D26" s="341">
        <v>1</v>
      </c>
      <c r="E26" s="147">
        <v>25</v>
      </c>
      <c r="F26" s="147">
        <f>D26*E26</f>
        <v>25</v>
      </c>
      <c r="G26" s="153"/>
      <c r="H26" s="139">
        <v>0</v>
      </c>
      <c r="I26" s="139">
        <f t="shared" si="0"/>
        <v>0</v>
      </c>
      <c r="J26" s="153">
        <v>25</v>
      </c>
      <c r="K26" s="153"/>
      <c r="L26" s="153"/>
      <c r="M26" s="153"/>
      <c r="N26" s="153"/>
    </row>
    <row r="27" spans="1:14" s="138" customFormat="1" ht="34.5" customHeight="1">
      <c r="A27" s="144" t="s">
        <v>24</v>
      </c>
      <c r="B27" s="145" t="s">
        <v>736</v>
      </c>
      <c r="C27" s="343"/>
      <c r="D27" s="341"/>
      <c r="E27" s="141"/>
      <c r="F27" s="345" t="s">
        <v>737</v>
      </c>
      <c r="G27" s="346"/>
      <c r="H27" s="140"/>
      <c r="I27" s="139">
        <f t="shared" si="0"/>
        <v>0</v>
      </c>
      <c r="J27" s="153"/>
      <c r="K27" s="153"/>
      <c r="L27" s="153"/>
      <c r="M27" s="153"/>
      <c r="N27" s="153"/>
    </row>
    <row r="28" spans="1:14" s="138" customFormat="1" ht="18.75">
      <c r="A28" s="344"/>
      <c r="B28" s="148" t="s">
        <v>62</v>
      </c>
      <c r="C28" s="340" t="s">
        <v>345</v>
      </c>
      <c r="D28" s="341">
        <v>1</v>
      </c>
      <c r="E28" s="147">
        <v>14</v>
      </c>
      <c r="F28" s="147">
        <f>D28*E28</f>
        <v>14</v>
      </c>
      <c r="G28" s="347"/>
      <c r="H28" s="139">
        <v>0</v>
      </c>
      <c r="I28" s="139">
        <f t="shared" si="0"/>
        <v>0</v>
      </c>
      <c r="J28" s="153">
        <v>4</v>
      </c>
      <c r="K28" s="153"/>
      <c r="L28" s="153"/>
      <c r="M28" s="153" t="s">
        <v>730</v>
      </c>
      <c r="N28" s="153"/>
    </row>
    <row r="29" spans="1:14" s="138" customFormat="1" ht="45">
      <c r="A29" s="144" t="s">
        <v>47</v>
      </c>
      <c r="B29" s="146" t="s">
        <v>692</v>
      </c>
      <c r="C29" s="340"/>
      <c r="D29" s="341"/>
      <c r="E29" s="141"/>
      <c r="F29" s="141"/>
      <c r="G29" s="153"/>
      <c r="H29" s="140"/>
      <c r="I29" s="139">
        <f t="shared" si="0"/>
        <v>0</v>
      </c>
      <c r="J29" s="153"/>
      <c r="K29" s="153"/>
      <c r="L29" s="153"/>
      <c r="M29" s="153"/>
      <c r="N29" s="153"/>
    </row>
    <row r="30" spans="1:14" s="138" customFormat="1" ht="17.25">
      <c r="A30" s="144"/>
      <c r="B30" s="148" t="s">
        <v>135</v>
      </c>
      <c r="C30" s="340" t="s">
        <v>345</v>
      </c>
      <c r="D30" s="341">
        <v>200</v>
      </c>
      <c r="E30" s="147">
        <v>1.5</v>
      </c>
      <c r="F30" s="147">
        <f>D30*E30</f>
        <v>300</v>
      </c>
      <c r="G30" s="153"/>
      <c r="H30" s="139">
        <v>0</v>
      </c>
      <c r="I30" s="139">
        <f t="shared" si="0"/>
        <v>0</v>
      </c>
      <c r="J30" s="153">
        <v>1.5</v>
      </c>
      <c r="K30" s="153"/>
      <c r="L30" s="153"/>
      <c r="M30" s="153"/>
      <c r="N30" s="153"/>
    </row>
    <row r="31" spans="1:14" s="138" customFormat="1" ht="30">
      <c r="A31" s="144" t="s">
        <v>60</v>
      </c>
      <c r="B31" s="145" t="s">
        <v>85</v>
      </c>
      <c r="C31" s="340"/>
      <c r="D31" s="341"/>
      <c r="E31" s="141"/>
      <c r="F31" s="141"/>
      <c r="G31" s="153"/>
      <c r="H31" s="140"/>
      <c r="I31" s="139">
        <f t="shared" si="0"/>
        <v>0</v>
      </c>
      <c r="J31" s="153"/>
      <c r="K31" s="153"/>
      <c r="L31" s="153"/>
      <c r="M31" s="153"/>
      <c r="N31" s="153"/>
    </row>
    <row r="32" spans="1:14" s="138" customFormat="1" ht="15">
      <c r="A32" s="144"/>
      <c r="B32" s="148" t="s">
        <v>86</v>
      </c>
      <c r="C32" s="340" t="s">
        <v>345</v>
      </c>
      <c r="D32" s="341">
        <v>1</v>
      </c>
      <c r="E32" s="147">
        <v>3.5</v>
      </c>
      <c r="F32" s="147">
        <f>D32*E32</f>
        <v>3.5</v>
      </c>
      <c r="G32" s="153"/>
      <c r="H32" s="139">
        <v>0</v>
      </c>
      <c r="I32" s="139">
        <f t="shared" si="0"/>
        <v>0</v>
      </c>
      <c r="J32" s="153">
        <v>3.5</v>
      </c>
      <c r="K32" s="153"/>
      <c r="L32" s="153"/>
      <c r="M32" s="153"/>
      <c r="N32" s="153"/>
    </row>
    <row r="33" spans="1:14" s="138" customFormat="1" ht="33.75" customHeight="1">
      <c r="A33" s="144" t="s">
        <v>60</v>
      </c>
      <c r="B33" s="145" t="s">
        <v>101</v>
      </c>
      <c r="C33" s="340"/>
      <c r="D33" s="341"/>
      <c r="E33" s="141"/>
      <c r="F33" s="141"/>
      <c r="G33" s="153"/>
      <c r="H33" s="140"/>
      <c r="I33" s="139">
        <f t="shared" si="0"/>
        <v>0</v>
      </c>
      <c r="J33" s="153"/>
      <c r="K33" s="153"/>
      <c r="L33" s="153"/>
      <c r="M33" s="153"/>
      <c r="N33" s="153"/>
    </row>
    <row r="34" spans="1:14" s="138" customFormat="1" ht="15">
      <c r="A34" s="141"/>
      <c r="B34" s="148" t="s">
        <v>65</v>
      </c>
      <c r="C34" s="340" t="s">
        <v>356</v>
      </c>
      <c r="D34" s="341">
        <v>1000</v>
      </c>
      <c r="E34" s="147">
        <v>0.4</v>
      </c>
      <c r="F34" s="147">
        <f>D34*E34</f>
        <v>400</v>
      </c>
      <c r="G34" s="153"/>
      <c r="H34" s="139">
        <v>0</v>
      </c>
      <c r="I34" s="139">
        <f t="shared" si="0"/>
        <v>0</v>
      </c>
      <c r="J34" s="153">
        <v>0.4</v>
      </c>
      <c r="K34" s="153"/>
      <c r="L34" s="153"/>
      <c r="M34" s="153"/>
      <c r="N34" s="153"/>
    </row>
    <row r="35" spans="1:14" s="138" customFormat="1" ht="15">
      <c r="A35" s="144" t="s">
        <v>105</v>
      </c>
      <c r="B35" s="145" t="s">
        <v>102</v>
      </c>
      <c r="C35" s="340"/>
      <c r="D35" s="341"/>
      <c r="E35" s="141"/>
      <c r="F35" s="141"/>
      <c r="G35" s="153"/>
      <c r="H35" s="140"/>
      <c r="I35" s="139">
        <f t="shared" si="0"/>
        <v>0</v>
      </c>
      <c r="J35" s="153"/>
      <c r="K35" s="153"/>
      <c r="L35" s="153"/>
      <c r="M35" s="153"/>
      <c r="N35" s="153"/>
    </row>
    <row r="36" spans="1:14" s="138" customFormat="1" ht="15">
      <c r="A36" s="141"/>
      <c r="B36" s="148" t="s">
        <v>65</v>
      </c>
      <c r="C36" s="340" t="s">
        <v>356</v>
      </c>
      <c r="D36" s="341">
        <v>1000</v>
      </c>
      <c r="E36" s="147">
        <v>0.4</v>
      </c>
      <c r="F36" s="147">
        <f>D36*E36</f>
        <v>400</v>
      </c>
      <c r="G36" s="153"/>
      <c r="H36" s="139">
        <v>0</v>
      </c>
      <c r="I36" s="139">
        <f t="shared" si="0"/>
        <v>0</v>
      </c>
      <c r="J36" s="153">
        <v>0.4</v>
      </c>
      <c r="K36" s="153"/>
      <c r="L36" s="153"/>
      <c r="M36" s="153"/>
      <c r="N36" s="153"/>
    </row>
    <row r="37" spans="1:14" s="138" customFormat="1" ht="30">
      <c r="A37" s="144" t="s">
        <v>106</v>
      </c>
      <c r="B37" s="146" t="s">
        <v>103</v>
      </c>
      <c r="C37" s="340"/>
      <c r="D37" s="341"/>
      <c r="E37" s="141"/>
      <c r="F37" s="141"/>
      <c r="G37" s="153"/>
      <c r="H37" s="140"/>
      <c r="I37" s="139">
        <f t="shared" si="0"/>
        <v>0</v>
      </c>
      <c r="J37" s="153"/>
      <c r="K37" s="153"/>
      <c r="L37" s="153"/>
      <c r="M37" s="153"/>
      <c r="N37" s="153"/>
    </row>
    <row r="38" spans="1:14" s="138" customFormat="1" ht="15">
      <c r="A38" s="141"/>
      <c r="B38" s="148" t="s">
        <v>64</v>
      </c>
      <c r="C38" s="340" t="s">
        <v>356</v>
      </c>
      <c r="D38" s="341">
        <v>1</v>
      </c>
      <c r="E38" s="147">
        <v>0.35</v>
      </c>
      <c r="F38" s="147">
        <f>D38*E38</f>
        <v>0.35</v>
      </c>
      <c r="G38" s="153"/>
      <c r="H38" s="139">
        <v>0</v>
      </c>
      <c r="I38" s="139">
        <f t="shared" si="0"/>
        <v>0</v>
      </c>
      <c r="J38" s="153">
        <v>0.35</v>
      </c>
      <c r="K38" s="153"/>
      <c r="L38" s="153"/>
      <c r="M38" s="153"/>
      <c r="N38" s="153"/>
    </row>
    <row r="39" spans="1:14" s="138" customFormat="1" ht="30">
      <c r="A39" s="144" t="s">
        <v>107</v>
      </c>
      <c r="B39" s="146" t="s">
        <v>104</v>
      </c>
      <c r="C39" s="340"/>
      <c r="D39" s="341"/>
      <c r="E39" s="141"/>
      <c r="F39" s="141"/>
      <c r="G39" s="153"/>
      <c r="H39" s="140"/>
      <c r="I39" s="139">
        <f t="shared" si="0"/>
        <v>0</v>
      </c>
      <c r="J39" s="153"/>
      <c r="K39" s="153"/>
      <c r="L39" s="153"/>
      <c r="M39" s="153"/>
      <c r="N39" s="153"/>
    </row>
    <row r="40" spans="1:14" s="138" customFormat="1" ht="15">
      <c r="A40" s="141"/>
      <c r="B40" s="148" t="s">
        <v>64</v>
      </c>
      <c r="C40" s="340" t="s">
        <v>356</v>
      </c>
      <c r="D40" s="341">
        <v>1</v>
      </c>
      <c r="E40" s="147">
        <v>0.35</v>
      </c>
      <c r="F40" s="147">
        <f>D40*E40</f>
        <v>0.35</v>
      </c>
      <c r="G40" s="153"/>
      <c r="H40" s="139">
        <v>0</v>
      </c>
      <c r="I40" s="139">
        <f t="shared" si="0"/>
        <v>0</v>
      </c>
      <c r="J40" s="153">
        <v>0.35</v>
      </c>
      <c r="K40" s="153"/>
      <c r="L40" s="153"/>
      <c r="M40" s="153"/>
      <c r="N40" s="153"/>
    </row>
    <row r="41" spans="1:14" s="138" customFormat="1" ht="30">
      <c r="A41" s="144" t="s">
        <v>341</v>
      </c>
      <c r="B41" s="145" t="s">
        <v>3</v>
      </c>
      <c r="C41" s="340"/>
      <c r="D41" s="341"/>
      <c r="E41" s="141"/>
      <c r="F41" s="141"/>
      <c r="G41" s="153"/>
      <c r="H41" s="140"/>
      <c r="I41" s="139">
        <f t="shared" si="0"/>
        <v>0</v>
      </c>
      <c r="J41" s="153"/>
      <c r="K41" s="153"/>
      <c r="L41" s="153"/>
      <c r="M41" s="153"/>
      <c r="N41" s="153"/>
    </row>
    <row r="42" spans="1:14" s="138" customFormat="1" ht="15">
      <c r="A42" s="144"/>
      <c r="B42" s="148" t="s">
        <v>62</v>
      </c>
      <c r="C42" s="340" t="s">
        <v>345</v>
      </c>
      <c r="D42" s="341">
        <v>150</v>
      </c>
      <c r="E42" s="147">
        <v>3.2</v>
      </c>
      <c r="F42" s="147">
        <f>D42*E42</f>
        <v>480</v>
      </c>
      <c r="G42" s="153"/>
      <c r="H42" s="139">
        <v>0</v>
      </c>
      <c r="I42" s="139">
        <f t="shared" si="0"/>
        <v>0</v>
      </c>
      <c r="J42" s="153">
        <v>3.2</v>
      </c>
      <c r="K42" s="153"/>
      <c r="L42" s="153"/>
      <c r="M42" s="153"/>
      <c r="N42" s="153"/>
    </row>
    <row r="43" spans="1:14" s="138" customFormat="1" ht="28.5" customHeight="1">
      <c r="A43" s="144" t="s">
        <v>342</v>
      </c>
      <c r="B43" s="145" t="s">
        <v>39</v>
      </c>
      <c r="C43" s="340"/>
      <c r="D43" s="341"/>
      <c r="E43" s="141"/>
      <c r="F43" s="141"/>
      <c r="G43" s="153"/>
      <c r="H43" s="140"/>
      <c r="I43" s="139">
        <f t="shared" si="0"/>
        <v>0</v>
      </c>
      <c r="J43" s="153"/>
      <c r="K43" s="153"/>
      <c r="L43" s="153"/>
      <c r="M43" s="153"/>
      <c r="N43" s="153"/>
    </row>
    <row r="44" spans="1:14" s="138" customFormat="1" ht="15">
      <c r="A44" s="144"/>
      <c r="B44" s="148" t="s">
        <v>4</v>
      </c>
      <c r="C44" s="340" t="s">
        <v>353</v>
      </c>
      <c r="D44" s="341">
        <v>100</v>
      </c>
      <c r="E44" s="147">
        <v>26</v>
      </c>
      <c r="F44" s="147">
        <f>D44*E44</f>
        <v>2600</v>
      </c>
      <c r="G44" s="153"/>
      <c r="H44" s="139">
        <v>0</v>
      </c>
      <c r="I44" s="139">
        <f t="shared" si="0"/>
        <v>0</v>
      </c>
      <c r="J44" s="153">
        <v>26</v>
      </c>
      <c r="K44" s="153"/>
      <c r="L44" s="153"/>
      <c r="M44" s="153"/>
      <c r="N44" s="153"/>
    </row>
    <row r="45" spans="1:14" s="138" customFormat="1" ht="30">
      <c r="A45" s="144" t="s">
        <v>649</v>
      </c>
      <c r="B45" s="146" t="s">
        <v>398</v>
      </c>
      <c r="C45" s="340"/>
      <c r="D45" s="341"/>
      <c r="E45" s="141"/>
      <c r="F45" s="141"/>
      <c r="G45" s="153"/>
      <c r="H45" s="140"/>
      <c r="I45" s="139">
        <f t="shared" si="0"/>
        <v>0</v>
      </c>
      <c r="J45" s="153"/>
      <c r="K45" s="153"/>
      <c r="L45" s="153"/>
      <c r="M45" s="153"/>
      <c r="N45" s="153"/>
    </row>
    <row r="46" spans="1:14" s="138" customFormat="1" ht="17.25">
      <c r="A46" s="144"/>
      <c r="B46" s="148" t="s">
        <v>827</v>
      </c>
      <c r="C46" s="340" t="s">
        <v>380</v>
      </c>
      <c r="D46" s="341">
        <v>1</v>
      </c>
      <c r="E46" s="147">
        <v>38</v>
      </c>
      <c r="F46" s="147">
        <f>D46*E46</f>
        <v>38</v>
      </c>
      <c r="G46" s="153"/>
      <c r="H46" s="139">
        <v>0</v>
      </c>
      <c r="I46" s="139">
        <f t="shared" si="0"/>
        <v>0</v>
      </c>
      <c r="J46" s="153">
        <v>38</v>
      </c>
      <c r="K46" s="153"/>
      <c r="L46" s="153"/>
      <c r="M46" s="153"/>
      <c r="N46" s="153"/>
    </row>
    <row r="47" spans="1:14" s="138" customFormat="1" ht="30">
      <c r="A47" s="144" t="s">
        <v>650</v>
      </c>
      <c r="B47" s="146" t="s">
        <v>87</v>
      </c>
      <c r="C47" s="340"/>
      <c r="D47" s="341"/>
      <c r="E47" s="141"/>
      <c r="F47" s="141"/>
      <c r="G47" s="153"/>
      <c r="H47" s="140"/>
      <c r="I47" s="139">
        <f t="shared" si="0"/>
        <v>0</v>
      </c>
      <c r="J47" s="153"/>
      <c r="K47" s="153"/>
      <c r="L47" s="153"/>
      <c r="M47" s="153"/>
      <c r="N47" s="153"/>
    </row>
    <row r="48" spans="1:14" s="138" customFormat="1" ht="15">
      <c r="A48" s="144"/>
      <c r="B48" s="148" t="s">
        <v>62</v>
      </c>
      <c r="C48" s="340" t="s">
        <v>345</v>
      </c>
      <c r="D48" s="341">
        <v>1</v>
      </c>
      <c r="E48" s="147">
        <v>2.2000000000000002</v>
      </c>
      <c r="F48" s="147">
        <f>D48*E48</f>
        <v>2.2000000000000002</v>
      </c>
      <c r="G48" s="153"/>
      <c r="H48" s="139">
        <v>0</v>
      </c>
      <c r="I48" s="139">
        <f t="shared" si="0"/>
        <v>0</v>
      </c>
      <c r="J48" s="153">
        <v>2.2000000000000002</v>
      </c>
      <c r="K48" s="153"/>
      <c r="L48" s="153"/>
      <c r="M48" s="153"/>
      <c r="N48" s="153"/>
    </row>
    <row r="49" spans="1:14" s="138" customFormat="1" ht="15">
      <c r="A49" s="144" t="s">
        <v>652</v>
      </c>
      <c r="B49" s="148" t="s">
        <v>764</v>
      </c>
      <c r="C49" s="340"/>
      <c r="D49" s="341"/>
      <c r="E49" s="147"/>
      <c r="F49" s="147"/>
      <c r="G49" s="153"/>
      <c r="H49" s="139"/>
      <c r="I49" s="139"/>
      <c r="J49" s="153"/>
      <c r="K49" s="153"/>
      <c r="L49" s="153"/>
      <c r="M49" s="153"/>
      <c r="N49" s="153"/>
    </row>
    <row r="50" spans="1:14" s="138" customFormat="1" ht="15">
      <c r="A50" s="144"/>
      <c r="B50" s="148" t="s">
        <v>765</v>
      </c>
      <c r="C50" s="340" t="s">
        <v>758</v>
      </c>
      <c r="D50" s="341">
        <v>1</v>
      </c>
      <c r="E50" s="147"/>
      <c r="F50" s="147"/>
      <c r="G50" s="153"/>
      <c r="H50" s="139">
        <v>0</v>
      </c>
      <c r="I50" s="139">
        <f t="shared" si="0"/>
        <v>0</v>
      </c>
      <c r="J50" s="153"/>
      <c r="K50" s="153"/>
      <c r="L50" s="153"/>
      <c r="M50" s="153"/>
      <c r="N50" s="153"/>
    </row>
    <row r="51" spans="1:14" s="138" customFormat="1" ht="15">
      <c r="A51" s="144"/>
      <c r="B51" s="148" t="s">
        <v>766</v>
      </c>
      <c r="C51" s="340" t="s">
        <v>767</v>
      </c>
      <c r="D51" s="341">
        <v>1</v>
      </c>
      <c r="E51" s="147"/>
      <c r="F51" s="147"/>
      <c r="G51" s="153"/>
      <c r="H51" s="139">
        <v>0</v>
      </c>
      <c r="I51" s="139">
        <f t="shared" si="0"/>
        <v>0</v>
      </c>
      <c r="J51" s="153"/>
      <c r="K51" s="153"/>
      <c r="L51" s="153"/>
      <c r="M51" s="153"/>
      <c r="N51" s="153"/>
    </row>
    <row r="52" spans="1:14" s="138" customFormat="1" ht="30">
      <c r="A52" s="144" t="s">
        <v>769</v>
      </c>
      <c r="B52" s="348" t="s">
        <v>644</v>
      </c>
      <c r="C52" s="340"/>
      <c r="D52" s="349"/>
      <c r="E52" s="141"/>
      <c r="F52" s="141"/>
      <c r="G52" s="153"/>
      <c r="H52" s="140"/>
      <c r="I52" s="139">
        <f t="shared" si="0"/>
        <v>0</v>
      </c>
      <c r="J52" s="153"/>
      <c r="K52" s="153"/>
      <c r="L52" s="153"/>
      <c r="M52" s="153"/>
      <c r="N52" s="153"/>
    </row>
    <row r="53" spans="1:14" s="138" customFormat="1" ht="15">
      <c r="A53" s="144"/>
      <c r="B53" s="350" t="s">
        <v>645</v>
      </c>
      <c r="C53" s="340" t="s">
        <v>646</v>
      </c>
      <c r="D53" s="341">
        <v>1</v>
      </c>
      <c r="E53" s="147">
        <v>70</v>
      </c>
      <c r="F53" s="147">
        <f>D53*E53</f>
        <v>70</v>
      </c>
      <c r="G53" s="153"/>
      <c r="H53" s="139">
        <v>0</v>
      </c>
      <c r="I53" s="139">
        <f t="shared" si="0"/>
        <v>0</v>
      </c>
      <c r="J53" s="153">
        <v>70</v>
      </c>
      <c r="K53" s="153"/>
      <c r="L53" s="153"/>
      <c r="M53" s="153"/>
      <c r="N53" s="153"/>
    </row>
    <row r="54" spans="1:14" s="138" customFormat="1" ht="15">
      <c r="A54" s="144"/>
      <c r="B54" s="350" t="s">
        <v>647</v>
      </c>
      <c r="C54" s="340" t="s">
        <v>646</v>
      </c>
      <c r="D54" s="341">
        <v>1</v>
      </c>
      <c r="E54" s="147">
        <v>110</v>
      </c>
      <c r="F54" s="147">
        <f>D54*E54</f>
        <v>110</v>
      </c>
      <c r="G54" s="153"/>
      <c r="H54" s="139">
        <v>0</v>
      </c>
      <c r="I54" s="139">
        <f t="shared" si="0"/>
        <v>0</v>
      </c>
      <c r="J54" s="153">
        <v>110</v>
      </c>
      <c r="K54" s="153"/>
      <c r="L54" s="153"/>
      <c r="M54" s="153"/>
      <c r="N54" s="153"/>
    </row>
    <row r="55" spans="1:14" s="138" customFormat="1" ht="15">
      <c r="A55" s="144"/>
      <c r="B55" s="350" t="s">
        <v>648</v>
      </c>
      <c r="C55" s="340" t="s">
        <v>646</v>
      </c>
      <c r="D55" s="341">
        <v>1</v>
      </c>
      <c r="E55" s="147">
        <v>140</v>
      </c>
      <c r="F55" s="147">
        <f>D55*E55</f>
        <v>140</v>
      </c>
      <c r="G55" s="153"/>
      <c r="H55" s="139">
        <v>0</v>
      </c>
      <c r="I55" s="139">
        <f t="shared" si="0"/>
        <v>0</v>
      </c>
      <c r="J55" s="153">
        <v>140</v>
      </c>
      <c r="K55" s="153"/>
      <c r="L55" s="153"/>
      <c r="M55" s="153"/>
      <c r="N55" s="153"/>
    </row>
    <row r="56" spans="1:14" s="138" customFormat="1" ht="30">
      <c r="A56" s="144" t="s">
        <v>773</v>
      </c>
      <c r="B56" s="350" t="s">
        <v>753</v>
      </c>
      <c r="C56" s="351"/>
      <c r="D56" s="349"/>
      <c r="E56" s="141"/>
      <c r="F56" s="141"/>
      <c r="G56" s="153"/>
      <c r="H56" s="140"/>
      <c r="I56" s="139">
        <f t="shared" si="0"/>
        <v>0</v>
      </c>
      <c r="J56" s="153"/>
      <c r="K56" s="153"/>
      <c r="L56" s="153"/>
      <c r="M56" s="153"/>
      <c r="N56" s="153"/>
    </row>
    <row r="57" spans="1:14" ht="15">
      <c r="A57" s="33"/>
      <c r="B57" s="50" t="s">
        <v>714</v>
      </c>
      <c r="C57" s="352" t="s">
        <v>149</v>
      </c>
      <c r="D57" s="81">
        <v>1</v>
      </c>
      <c r="E57" s="64">
        <v>2.4500000000000002</v>
      </c>
      <c r="F57" s="64">
        <f>D57*E57</f>
        <v>2.4500000000000002</v>
      </c>
      <c r="G57" s="27"/>
      <c r="H57" s="139">
        <v>0</v>
      </c>
      <c r="I57" s="108">
        <f t="shared" si="0"/>
        <v>0</v>
      </c>
      <c r="J57" s="27">
        <v>2.4500000000000002</v>
      </c>
      <c r="K57" s="27"/>
      <c r="L57" s="27"/>
      <c r="M57" s="27"/>
      <c r="N57" s="27"/>
    </row>
    <row r="58" spans="1:14" ht="15">
      <c r="A58" s="33"/>
      <c r="B58" s="50" t="s">
        <v>715</v>
      </c>
      <c r="C58" s="352" t="s">
        <v>149</v>
      </c>
      <c r="D58" s="81">
        <v>1</v>
      </c>
      <c r="E58" s="64">
        <v>3.45</v>
      </c>
      <c r="F58" s="64">
        <f>D58*E58</f>
        <v>3.45</v>
      </c>
      <c r="G58" s="27"/>
      <c r="H58" s="139">
        <v>0</v>
      </c>
      <c r="I58" s="108">
        <f t="shared" si="0"/>
        <v>0</v>
      </c>
      <c r="J58" s="27">
        <v>3.45</v>
      </c>
      <c r="K58" s="27"/>
      <c r="L58" s="27"/>
      <c r="M58" s="27"/>
      <c r="N58" s="27"/>
    </row>
    <row r="59" spans="1:14" ht="15">
      <c r="A59" s="33"/>
      <c r="B59" s="50" t="s">
        <v>716</v>
      </c>
      <c r="C59" s="352" t="s">
        <v>149</v>
      </c>
      <c r="D59" s="81">
        <v>1</v>
      </c>
      <c r="E59" s="64">
        <v>4.45</v>
      </c>
      <c r="F59" s="64">
        <f>D59*E59</f>
        <v>4.45</v>
      </c>
      <c r="G59" s="27"/>
      <c r="H59" s="139">
        <v>0</v>
      </c>
      <c r="I59" s="108">
        <f t="shared" si="0"/>
        <v>0</v>
      </c>
      <c r="J59" s="27">
        <v>4.45</v>
      </c>
      <c r="K59" s="27"/>
      <c r="L59" s="27"/>
      <c r="M59" s="27"/>
      <c r="N59" s="27"/>
    </row>
    <row r="60" spans="1:14" ht="15">
      <c r="A60" s="33"/>
      <c r="B60" s="50" t="s">
        <v>717</v>
      </c>
      <c r="C60" s="352" t="s">
        <v>149</v>
      </c>
      <c r="D60" s="81">
        <v>1</v>
      </c>
      <c r="E60" s="64">
        <v>11.55</v>
      </c>
      <c r="F60" s="64">
        <f>D60*E60</f>
        <v>11.55</v>
      </c>
      <c r="G60" s="27"/>
      <c r="H60" s="139">
        <v>0</v>
      </c>
      <c r="I60" s="108">
        <f t="shared" si="0"/>
        <v>0</v>
      </c>
      <c r="J60" s="27">
        <v>11.55</v>
      </c>
      <c r="K60" s="27"/>
      <c r="L60" s="27"/>
      <c r="M60" s="27"/>
      <c r="N60" s="27"/>
    </row>
    <row r="61" spans="1:14" ht="30">
      <c r="A61" s="33" t="s">
        <v>774</v>
      </c>
      <c r="B61" s="49" t="s">
        <v>658</v>
      </c>
      <c r="C61" s="53"/>
      <c r="D61" s="353"/>
      <c r="E61" s="14"/>
      <c r="F61" s="14"/>
      <c r="G61" s="27"/>
      <c r="H61" s="140"/>
      <c r="I61" s="108">
        <f t="shared" si="0"/>
        <v>0</v>
      </c>
      <c r="J61" s="27"/>
      <c r="K61" s="27"/>
      <c r="L61" s="27"/>
      <c r="M61" s="27"/>
      <c r="N61" s="27"/>
    </row>
    <row r="62" spans="1:14" ht="15">
      <c r="A62" s="33"/>
      <c r="B62" s="49" t="s">
        <v>659</v>
      </c>
      <c r="C62" s="53" t="s">
        <v>646</v>
      </c>
      <c r="D62" s="81">
        <v>1</v>
      </c>
      <c r="E62" s="64">
        <v>40</v>
      </c>
      <c r="F62" s="64">
        <f>D62*E62</f>
        <v>40</v>
      </c>
      <c r="G62" s="27"/>
      <c r="H62" s="139">
        <v>0</v>
      </c>
      <c r="I62" s="108">
        <f>D62*H62</f>
        <v>0</v>
      </c>
      <c r="J62" s="27">
        <v>40</v>
      </c>
      <c r="K62" s="27"/>
      <c r="L62" s="27"/>
      <c r="M62" s="27"/>
      <c r="N62" s="27"/>
    </row>
    <row r="63" spans="1:14" ht="30">
      <c r="A63" s="33" t="s">
        <v>775</v>
      </c>
      <c r="B63" s="49" t="s">
        <v>770</v>
      </c>
      <c r="C63" s="53"/>
      <c r="D63" s="353"/>
      <c r="E63" s="14"/>
      <c r="F63" s="14"/>
      <c r="G63" s="27"/>
      <c r="H63" s="140"/>
      <c r="I63" s="108">
        <f t="shared" ref="I63:I65" si="1">D63*H63</f>
        <v>0</v>
      </c>
      <c r="J63" s="27"/>
      <c r="K63" s="27"/>
      <c r="L63" s="27"/>
      <c r="M63" s="27"/>
      <c r="N63" s="27"/>
    </row>
    <row r="64" spans="1:14" ht="15">
      <c r="A64" s="33"/>
      <c r="B64" s="49" t="s">
        <v>659</v>
      </c>
      <c r="C64" s="53" t="s">
        <v>646</v>
      </c>
      <c r="D64" s="81">
        <v>1</v>
      </c>
      <c r="E64" s="64">
        <v>40</v>
      </c>
      <c r="F64" s="64">
        <f>D64*E64</f>
        <v>40</v>
      </c>
      <c r="G64" s="27"/>
      <c r="H64" s="139">
        <v>0</v>
      </c>
      <c r="I64" s="108">
        <f t="shared" si="1"/>
        <v>0</v>
      </c>
      <c r="J64" s="27"/>
      <c r="K64" s="27"/>
      <c r="L64" s="27"/>
      <c r="M64" s="27"/>
      <c r="N64" s="27"/>
    </row>
    <row r="65" spans="1:14" ht="30">
      <c r="A65" s="33" t="s">
        <v>776</v>
      </c>
      <c r="B65" s="350" t="s">
        <v>771</v>
      </c>
      <c r="C65" s="53" t="s">
        <v>149</v>
      </c>
      <c r="D65" s="81">
        <v>1</v>
      </c>
      <c r="E65" s="64"/>
      <c r="F65" s="64"/>
      <c r="G65" s="27"/>
      <c r="H65" s="139">
        <v>0</v>
      </c>
      <c r="I65" s="108">
        <f t="shared" si="1"/>
        <v>0</v>
      </c>
      <c r="J65" s="27"/>
      <c r="K65" s="27"/>
      <c r="L65" s="27"/>
      <c r="M65" s="27"/>
      <c r="N65" s="27"/>
    </row>
    <row r="66" spans="1:14" ht="15">
      <c r="A66" s="33"/>
      <c r="B66" s="49"/>
      <c r="C66" s="53"/>
      <c r="D66" s="81"/>
      <c r="E66" s="64"/>
      <c r="F66" s="64"/>
      <c r="G66" s="27"/>
      <c r="H66" s="139"/>
      <c r="I66" s="108"/>
      <c r="J66" s="27"/>
      <c r="K66" s="27"/>
      <c r="L66" s="27"/>
      <c r="M66" s="27"/>
      <c r="N66" s="27"/>
    </row>
    <row r="67" spans="1:14" ht="15">
      <c r="A67" s="33"/>
      <c r="B67" s="34" t="s">
        <v>621</v>
      </c>
      <c r="C67" s="12"/>
      <c r="D67" s="82"/>
      <c r="E67" s="14"/>
      <c r="F67" s="62">
        <f>SUM(F10:F62)</f>
        <v>5585.7999999999993</v>
      </c>
      <c r="G67" s="27"/>
      <c r="H67" s="140"/>
      <c r="I67" s="134">
        <f>SUM(I10:I62)</f>
        <v>0</v>
      </c>
      <c r="J67" s="27"/>
      <c r="K67" s="27"/>
      <c r="L67" s="27"/>
      <c r="M67" s="27"/>
      <c r="N67" s="27"/>
    </row>
    <row r="68" spans="1:14" ht="18.75">
      <c r="A68" s="16"/>
      <c r="B68" s="17"/>
      <c r="C68" s="16"/>
      <c r="D68" s="354"/>
      <c r="E68" s="14"/>
      <c r="F68" s="14"/>
      <c r="G68" s="27"/>
      <c r="H68" s="140"/>
      <c r="I68" s="106"/>
      <c r="J68" s="27"/>
      <c r="K68" s="27"/>
      <c r="L68" s="27"/>
      <c r="M68" s="27"/>
      <c r="N68" s="27"/>
    </row>
    <row r="69" spans="1:14" ht="18.75">
      <c r="A69" s="7" t="s">
        <v>344</v>
      </c>
      <c r="B69" s="8" t="s">
        <v>350</v>
      </c>
      <c r="C69" s="9"/>
      <c r="D69" s="354"/>
      <c r="E69" s="14"/>
      <c r="F69" s="14"/>
      <c r="G69" s="27"/>
      <c r="H69" s="140"/>
      <c r="I69" s="106"/>
      <c r="J69" s="27"/>
      <c r="K69" s="27"/>
      <c r="L69" s="27"/>
      <c r="M69" s="27"/>
      <c r="N69" s="27"/>
    </row>
    <row r="70" spans="1:14" ht="60">
      <c r="A70" s="33" t="s">
        <v>44</v>
      </c>
      <c r="B70" s="146" t="s">
        <v>682</v>
      </c>
      <c r="C70" s="12"/>
      <c r="D70" s="82"/>
      <c r="E70" s="14"/>
      <c r="F70" s="14"/>
      <c r="G70" s="27"/>
      <c r="H70" s="140"/>
      <c r="I70" s="106"/>
      <c r="J70" s="27"/>
      <c r="K70" s="27"/>
      <c r="L70" s="27"/>
      <c r="M70" s="27"/>
      <c r="N70" s="27"/>
    </row>
    <row r="71" spans="1:14" ht="15">
      <c r="A71" s="313"/>
      <c r="B71" s="148" t="s">
        <v>351</v>
      </c>
      <c r="C71" s="12" t="s">
        <v>353</v>
      </c>
      <c r="D71" s="81">
        <v>5</v>
      </c>
      <c r="E71" s="64">
        <v>19</v>
      </c>
      <c r="F71" s="64">
        <f>D71*E71</f>
        <v>95</v>
      </c>
      <c r="G71" s="27"/>
      <c r="H71" s="139">
        <v>0</v>
      </c>
      <c r="I71" s="108">
        <f t="shared" ref="I71:I109" si="2">D71*H71</f>
        <v>0</v>
      </c>
      <c r="J71" s="27">
        <v>19</v>
      </c>
      <c r="K71" s="27"/>
      <c r="L71" s="27"/>
      <c r="M71" s="27"/>
      <c r="N71" s="27"/>
    </row>
    <row r="72" spans="1:14" ht="45">
      <c r="A72" s="33" t="s">
        <v>409</v>
      </c>
      <c r="B72" s="145" t="s">
        <v>90</v>
      </c>
      <c r="C72" s="12"/>
      <c r="D72" s="81"/>
      <c r="E72" s="14"/>
      <c r="F72" s="14"/>
      <c r="G72" s="27"/>
      <c r="H72" s="140"/>
      <c r="I72" s="108">
        <f t="shared" si="2"/>
        <v>0</v>
      </c>
      <c r="J72" s="27"/>
      <c r="K72" s="27"/>
      <c r="L72" s="27"/>
      <c r="M72" s="27"/>
      <c r="N72" s="27"/>
    </row>
    <row r="73" spans="1:14" ht="15">
      <c r="A73" s="313"/>
      <c r="B73" s="146" t="s">
        <v>89</v>
      </c>
      <c r="C73" s="12" t="s">
        <v>353</v>
      </c>
      <c r="D73" s="81">
        <v>1</v>
      </c>
      <c r="E73" s="64">
        <v>20</v>
      </c>
      <c r="F73" s="64">
        <f>D73*E73</f>
        <v>20</v>
      </c>
      <c r="G73" s="27"/>
      <c r="H73" s="139">
        <v>0</v>
      </c>
      <c r="I73" s="108">
        <f t="shared" si="2"/>
        <v>0</v>
      </c>
      <c r="J73" s="27">
        <v>20</v>
      </c>
      <c r="K73" s="27"/>
      <c r="L73" s="27"/>
      <c r="M73" s="27"/>
      <c r="N73" s="27"/>
    </row>
    <row r="74" spans="1:14" ht="60">
      <c r="A74" s="33" t="s">
        <v>410</v>
      </c>
      <c r="B74" s="146" t="s">
        <v>683</v>
      </c>
      <c r="C74" s="12"/>
      <c r="D74" s="81"/>
      <c r="E74" s="14"/>
      <c r="F74" s="14"/>
      <c r="G74" s="27"/>
      <c r="H74" s="140"/>
      <c r="I74" s="108">
        <f t="shared" si="2"/>
        <v>0</v>
      </c>
      <c r="J74" s="27"/>
      <c r="K74" s="27"/>
      <c r="L74" s="27"/>
      <c r="M74" s="27"/>
      <c r="N74" s="27"/>
    </row>
    <row r="75" spans="1:14" ht="15">
      <c r="A75" s="313"/>
      <c r="B75" s="148" t="s">
        <v>351</v>
      </c>
      <c r="C75" s="12" t="s">
        <v>353</v>
      </c>
      <c r="D75" s="81">
        <v>75</v>
      </c>
      <c r="E75" s="64">
        <v>13</v>
      </c>
      <c r="F75" s="64">
        <f>D75*E75</f>
        <v>975</v>
      </c>
      <c r="G75" s="27"/>
      <c r="H75" s="139">
        <v>0</v>
      </c>
      <c r="I75" s="108">
        <f t="shared" si="2"/>
        <v>0</v>
      </c>
      <c r="J75" s="27">
        <v>13</v>
      </c>
      <c r="K75" s="27"/>
      <c r="L75" s="27"/>
      <c r="M75" s="27"/>
      <c r="N75" s="27"/>
    </row>
    <row r="76" spans="1:14" ht="45">
      <c r="A76" s="33" t="s">
        <v>411</v>
      </c>
      <c r="B76" s="146" t="s">
        <v>402</v>
      </c>
      <c r="C76" s="12"/>
      <c r="D76" s="81"/>
      <c r="E76" s="14"/>
      <c r="F76" s="14"/>
      <c r="G76" s="27"/>
      <c r="H76" s="140"/>
      <c r="I76" s="108">
        <f t="shared" si="2"/>
        <v>0</v>
      </c>
      <c r="J76" s="27"/>
      <c r="K76" s="27"/>
      <c r="L76" s="27"/>
      <c r="M76" s="27"/>
      <c r="N76" s="27"/>
    </row>
    <row r="77" spans="1:14" ht="15">
      <c r="A77" s="313"/>
      <c r="B77" s="148" t="s">
        <v>351</v>
      </c>
      <c r="C77" s="12" t="s">
        <v>353</v>
      </c>
      <c r="D77" s="81">
        <v>1</v>
      </c>
      <c r="E77" s="64">
        <v>19</v>
      </c>
      <c r="F77" s="64">
        <f>D77*E77</f>
        <v>19</v>
      </c>
      <c r="G77" s="27"/>
      <c r="H77" s="139">
        <v>0</v>
      </c>
      <c r="I77" s="108">
        <f t="shared" si="2"/>
        <v>0</v>
      </c>
      <c r="J77" s="27">
        <v>19</v>
      </c>
      <c r="K77" s="27"/>
      <c r="L77" s="27"/>
      <c r="M77" s="27"/>
      <c r="N77" s="27"/>
    </row>
    <row r="78" spans="1:14" ht="45">
      <c r="A78" s="33" t="s">
        <v>412</v>
      </c>
      <c r="B78" s="146" t="s">
        <v>502</v>
      </c>
      <c r="C78" s="12"/>
      <c r="D78" s="81"/>
      <c r="E78" s="14"/>
      <c r="F78" s="14"/>
      <c r="G78" s="27"/>
      <c r="H78" s="140"/>
      <c r="I78" s="108">
        <f t="shared" si="2"/>
        <v>0</v>
      </c>
      <c r="J78" s="27"/>
      <c r="K78" s="27"/>
      <c r="L78" s="27"/>
      <c r="M78" s="27"/>
      <c r="N78" s="27"/>
    </row>
    <row r="79" spans="1:14" ht="15">
      <c r="A79" s="33"/>
      <c r="B79" s="148" t="s">
        <v>351</v>
      </c>
      <c r="C79" s="12" t="s">
        <v>353</v>
      </c>
      <c r="D79" s="81">
        <v>1</v>
      </c>
      <c r="E79" s="64">
        <v>19</v>
      </c>
      <c r="F79" s="64">
        <f>D79*E79</f>
        <v>19</v>
      </c>
      <c r="G79" s="27"/>
      <c r="H79" s="139">
        <v>0</v>
      </c>
      <c r="I79" s="108">
        <f t="shared" si="2"/>
        <v>0</v>
      </c>
      <c r="J79" s="27">
        <v>19</v>
      </c>
      <c r="K79" s="27"/>
      <c r="L79" s="27"/>
      <c r="M79" s="27"/>
      <c r="N79" s="27"/>
    </row>
    <row r="80" spans="1:14" ht="60">
      <c r="A80" s="33" t="s">
        <v>413</v>
      </c>
      <c r="B80" s="146" t="s">
        <v>684</v>
      </c>
      <c r="C80" s="12"/>
      <c r="D80" s="81"/>
      <c r="E80" s="14"/>
      <c r="F80" s="14"/>
      <c r="G80" s="27"/>
      <c r="H80" s="140"/>
      <c r="I80" s="108">
        <f t="shared" si="2"/>
        <v>0</v>
      </c>
      <c r="J80" s="27"/>
      <c r="K80" s="27"/>
      <c r="L80" s="27"/>
      <c r="M80" s="27"/>
      <c r="N80" s="27"/>
    </row>
    <row r="81" spans="1:14" ht="15">
      <c r="A81" s="313"/>
      <c r="B81" s="148" t="s">
        <v>351</v>
      </c>
      <c r="C81" s="12" t="s">
        <v>353</v>
      </c>
      <c r="D81" s="81">
        <v>1</v>
      </c>
      <c r="E81" s="64">
        <v>33</v>
      </c>
      <c r="F81" s="64">
        <f>D81*E81</f>
        <v>33</v>
      </c>
      <c r="G81" s="27"/>
      <c r="H81" s="139">
        <v>0</v>
      </c>
      <c r="I81" s="108">
        <f t="shared" si="2"/>
        <v>0</v>
      </c>
      <c r="J81" s="27">
        <v>33</v>
      </c>
      <c r="K81" s="27"/>
      <c r="L81" s="27"/>
      <c r="M81" s="27"/>
      <c r="N81" s="27"/>
    </row>
    <row r="82" spans="1:14" ht="60">
      <c r="A82" s="33" t="s">
        <v>414</v>
      </c>
      <c r="B82" s="146" t="s">
        <v>685</v>
      </c>
      <c r="C82" s="12"/>
      <c r="D82" s="81"/>
      <c r="E82" s="14"/>
      <c r="F82" s="14"/>
      <c r="G82" s="27"/>
      <c r="H82" s="140"/>
      <c r="I82" s="108">
        <f t="shared" si="2"/>
        <v>0</v>
      </c>
      <c r="J82" s="27"/>
      <c r="K82" s="27"/>
      <c r="L82" s="27"/>
      <c r="M82" s="27"/>
      <c r="N82" s="27"/>
    </row>
    <row r="83" spans="1:14" ht="15">
      <c r="A83" s="313"/>
      <c r="B83" s="148" t="s">
        <v>351</v>
      </c>
      <c r="C83" s="12" t="s">
        <v>353</v>
      </c>
      <c r="D83" s="81">
        <v>75</v>
      </c>
      <c r="E83" s="64">
        <v>33</v>
      </c>
      <c r="F83" s="64">
        <f>D83*E83</f>
        <v>2475</v>
      </c>
      <c r="G83" s="27"/>
      <c r="H83" s="139">
        <v>0</v>
      </c>
      <c r="I83" s="108">
        <f t="shared" si="2"/>
        <v>0</v>
      </c>
      <c r="J83" s="27">
        <v>33</v>
      </c>
      <c r="K83" s="27"/>
      <c r="L83" s="27"/>
      <c r="M83" s="27"/>
      <c r="N83" s="27"/>
    </row>
    <row r="84" spans="1:14" ht="45">
      <c r="A84" s="33" t="s">
        <v>503</v>
      </c>
      <c r="B84" s="146" t="s">
        <v>404</v>
      </c>
      <c r="C84" s="12"/>
      <c r="D84" s="81"/>
      <c r="E84" s="14"/>
      <c r="F84" s="14"/>
      <c r="G84" s="27"/>
      <c r="H84" s="140"/>
      <c r="I84" s="108">
        <f t="shared" si="2"/>
        <v>0</v>
      </c>
      <c r="J84" s="27"/>
      <c r="K84" s="27"/>
      <c r="L84" s="27"/>
      <c r="M84" s="27"/>
      <c r="N84" s="27"/>
    </row>
    <row r="85" spans="1:14" ht="15">
      <c r="A85" s="313"/>
      <c r="B85" s="148" t="s">
        <v>351</v>
      </c>
      <c r="C85" s="12" t="s">
        <v>353</v>
      </c>
      <c r="D85" s="81">
        <v>1</v>
      </c>
      <c r="E85" s="64">
        <v>26</v>
      </c>
      <c r="F85" s="64">
        <f>D85*E85</f>
        <v>26</v>
      </c>
      <c r="G85" s="27"/>
      <c r="H85" s="139">
        <v>0</v>
      </c>
      <c r="I85" s="108">
        <f t="shared" si="2"/>
        <v>0</v>
      </c>
      <c r="J85" s="27">
        <v>26</v>
      </c>
      <c r="K85" s="27"/>
      <c r="L85" s="27"/>
      <c r="M85" s="27"/>
      <c r="N85" s="27"/>
    </row>
    <row r="86" spans="1:14" ht="47.25" customHeight="1">
      <c r="A86" s="33" t="s">
        <v>504</v>
      </c>
      <c r="B86" s="146" t="s">
        <v>0</v>
      </c>
      <c r="C86" s="12"/>
      <c r="D86" s="81"/>
      <c r="E86" s="14"/>
      <c r="F86" s="14"/>
      <c r="G86" s="27"/>
      <c r="H86" s="140"/>
      <c r="I86" s="108">
        <f t="shared" si="2"/>
        <v>0</v>
      </c>
      <c r="J86" s="27"/>
      <c r="K86" s="27"/>
      <c r="L86" s="27"/>
      <c r="M86" s="27"/>
      <c r="N86" s="27"/>
    </row>
    <row r="87" spans="1:14" ht="15">
      <c r="A87" s="33"/>
      <c r="B87" s="148" t="s">
        <v>351</v>
      </c>
      <c r="C87" s="12" t="s">
        <v>353</v>
      </c>
      <c r="D87" s="81">
        <v>1</v>
      </c>
      <c r="E87" s="64">
        <v>33</v>
      </c>
      <c r="F87" s="64">
        <f>D87*E87</f>
        <v>33</v>
      </c>
      <c r="G87" s="27"/>
      <c r="H87" s="139">
        <v>0</v>
      </c>
      <c r="I87" s="108">
        <f t="shared" si="2"/>
        <v>0</v>
      </c>
      <c r="J87" s="27">
        <v>33</v>
      </c>
      <c r="K87" s="27"/>
      <c r="L87" s="27"/>
      <c r="M87" s="27"/>
      <c r="N87" s="27"/>
    </row>
    <row r="88" spans="1:14" ht="45">
      <c r="A88" s="33" t="s">
        <v>1</v>
      </c>
      <c r="B88" s="146" t="s">
        <v>686</v>
      </c>
      <c r="C88" s="12"/>
      <c r="D88" s="81"/>
      <c r="E88" s="14"/>
      <c r="F88" s="14"/>
      <c r="G88" s="27"/>
      <c r="H88" s="140"/>
      <c r="I88" s="108">
        <f t="shared" si="2"/>
        <v>0</v>
      </c>
      <c r="J88" s="27"/>
      <c r="K88" s="27"/>
      <c r="L88" s="27"/>
      <c r="M88" s="27"/>
      <c r="N88" s="27"/>
    </row>
    <row r="89" spans="1:14" ht="15">
      <c r="A89" s="33"/>
      <c r="B89" s="148" t="s">
        <v>352</v>
      </c>
      <c r="C89" s="12" t="s">
        <v>353</v>
      </c>
      <c r="D89" s="81">
        <v>20</v>
      </c>
      <c r="E89" s="64">
        <v>22</v>
      </c>
      <c r="F89" s="64">
        <f>D89*E89</f>
        <v>440</v>
      </c>
      <c r="G89" s="27"/>
      <c r="H89" s="139">
        <v>0</v>
      </c>
      <c r="I89" s="108">
        <f t="shared" si="2"/>
        <v>0</v>
      </c>
      <c r="J89" s="27">
        <v>22</v>
      </c>
      <c r="K89" s="27"/>
      <c r="L89" s="27"/>
      <c r="M89" s="27"/>
      <c r="N89" s="27"/>
    </row>
    <row r="90" spans="1:14" ht="30">
      <c r="A90" s="33" t="s">
        <v>5</v>
      </c>
      <c r="B90" s="145" t="s">
        <v>92</v>
      </c>
      <c r="C90" s="12"/>
      <c r="D90" s="81"/>
      <c r="E90" s="14"/>
      <c r="F90" s="14"/>
      <c r="G90" s="27"/>
      <c r="H90" s="140"/>
      <c r="I90" s="108">
        <f t="shared" si="2"/>
        <v>0</v>
      </c>
      <c r="J90" s="27"/>
      <c r="K90" s="27"/>
      <c r="L90" s="27"/>
      <c r="M90" s="27"/>
      <c r="N90" s="27"/>
    </row>
    <row r="91" spans="1:14" ht="15">
      <c r="A91" s="33"/>
      <c r="B91" s="146" t="s">
        <v>89</v>
      </c>
      <c r="C91" s="12" t="s">
        <v>353</v>
      </c>
      <c r="D91" s="81">
        <v>1</v>
      </c>
      <c r="E91" s="64">
        <v>25</v>
      </c>
      <c r="F91" s="64">
        <f>D91*E91</f>
        <v>25</v>
      </c>
      <c r="G91" s="27"/>
      <c r="H91" s="139">
        <v>0</v>
      </c>
      <c r="I91" s="108">
        <f t="shared" si="2"/>
        <v>0</v>
      </c>
      <c r="J91" s="27">
        <v>25</v>
      </c>
      <c r="K91" s="27"/>
      <c r="L91" s="27"/>
      <c r="M91" s="27"/>
      <c r="N91" s="27"/>
    </row>
    <row r="92" spans="1:14" ht="15">
      <c r="A92" s="33" t="s">
        <v>6</v>
      </c>
      <c r="B92" s="145" t="s">
        <v>93</v>
      </c>
      <c r="C92" s="23"/>
      <c r="D92" s="81"/>
      <c r="E92" s="14"/>
      <c r="F92" s="14"/>
      <c r="G92" s="27"/>
      <c r="H92" s="140"/>
      <c r="I92" s="108">
        <f t="shared" si="2"/>
        <v>0</v>
      </c>
      <c r="J92" s="27"/>
      <c r="K92" s="27"/>
      <c r="L92" s="27"/>
      <c r="M92" s="27"/>
      <c r="N92" s="27"/>
    </row>
    <row r="93" spans="1:14" ht="15">
      <c r="A93" s="33"/>
      <c r="B93" s="146" t="s">
        <v>89</v>
      </c>
      <c r="C93" s="12" t="s">
        <v>353</v>
      </c>
      <c r="D93" s="81">
        <v>1</v>
      </c>
      <c r="E93" s="64">
        <v>9</v>
      </c>
      <c r="F93" s="64">
        <f>D93*E93</f>
        <v>9</v>
      </c>
      <c r="G93" s="27"/>
      <c r="H93" s="139">
        <v>0</v>
      </c>
      <c r="I93" s="108">
        <f t="shared" si="2"/>
        <v>0</v>
      </c>
      <c r="J93" s="27">
        <v>9</v>
      </c>
      <c r="K93" s="27"/>
      <c r="L93" s="27"/>
      <c r="M93" s="27"/>
      <c r="N93" s="27"/>
    </row>
    <row r="94" spans="1:14" ht="30">
      <c r="A94" s="33" t="s">
        <v>7</v>
      </c>
      <c r="B94" s="145" t="s">
        <v>527</v>
      </c>
      <c r="C94" s="23"/>
      <c r="D94" s="82"/>
      <c r="E94" s="14"/>
      <c r="F94" s="14"/>
      <c r="G94" s="27"/>
      <c r="H94" s="140"/>
      <c r="I94" s="108">
        <f t="shared" si="2"/>
        <v>0</v>
      </c>
      <c r="J94" s="27"/>
      <c r="K94" s="27"/>
      <c r="L94" s="27"/>
      <c r="M94" s="27"/>
      <c r="N94" s="27"/>
    </row>
    <row r="95" spans="1:14" ht="15">
      <c r="A95" s="71"/>
      <c r="B95" s="146" t="s">
        <v>89</v>
      </c>
      <c r="C95" s="12" t="s">
        <v>353</v>
      </c>
      <c r="D95" s="81">
        <v>1</v>
      </c>
      <c r="E95" s="64">
        <v>15</v>
      </c>
      <c r="F95" s="64">
        <f>D95*E95</f>
        <v>15</v>
      </c>
      <c r="G95" s="27"/>
      <c r="H95" s="139">
        <v>0</v>
      </c>
      <c r="I95" s="108">
        <f t="shared" si="2"/>
        <v>0</v>
      </c>
      <c r="J95" s="27">
        <v>15</v>
      </c>
      <c r="K95" s="27"/>
      <c r="L95" s="27"/>
      <c r="M95" s="27"/>
      <c r="N95" s="27"/>
    </row>
    <row r="96" spans="1:14" ht="30">
      <c r="A96" s="33" t="s">
        <v>8</v>
      </c>
      <c r="B96" s="146" t="s">
        <v>2</v>
      </c>
      <c r="C96" s="12"/>
      <c r="D96" s="81"/>
      <c r="E96" s="14"/>
      <c r="F96" s="14"/>
      <c r="G96" s="27"/>
      <c r="H96" s="140"/>
      <c r="I96" s="108">
        <f t="shared" si="2"/>
        <v>0</v>
      </c>
      <c r="J96" s="27"/>
      <c r="K96" s="27"/>
      <c r="L96" s="27"/>
      <c r="M96" s="27"/>
      <c r="N96" s="27"/>
    </row>
    <row r="97" spans="1:14" ht="15">
      <c r="A97" s="313"/>
      <c r="B97" s="148" t="s">
        <v>385</v>
      </c>
      <c r="C97" s="12" t="s">
        <v>353</v>
      </c>
      <c r="D97" s="81">
        <v>1</v>
      </c>
      <c r="E97" s="64">
        <v>10</v>
      </c>
      <c r="F97" s="64">
        <f>D97*E97</f>
        <v>10</v>
      </c>
      <c r="G97" s="27"/>
      <c r="H97" s="139">
        <v>0</v>
      </c>
      <c r="I97" s="108">
        <f t="shared" si="2"/>
        <v>0</v>
      </c>
      <c r="J97" s="27">
        <v>10</v>
      </c>
      <c r="K97" s="27"/>
      <c r="L97" s="27"/>
      <c r="M97" s="27"/>
      <c r="N97" s="27"/>
    </row>
    <row r="98" spans="1:14" ht="15">
      <c r="A98" s="33" t="s">
        <v>10</v>
      </c>
      <c r="B98" s="145" t="s">
        <v>109</v>
      </c>
      <c r="C98" s="12"/>
      <c r="D98" s="81"/>
      <c r="E98" s="14"/>
      <c r="F98" s="14"/>
      <c r="G98" s="27"/>
      <c r="H98" s="140"/>
      <c r="I98" s="108">
        <f t="shared" si="2"/>
        <v>0</v>
      </c>
      <c r="J98" s="27"/>
      <c r="K98" s="27"/>
      <c r="L98" s="27"/>
      <c r="M98" s="27"/>
      <c r="N98" s="27"/>
    </row>
    <row r="99" spans="1:14" ht="15">
      <c r="A99" s="33"/>
      <c r="B99" s="148" t="s">
        <v>397</v>
      </c>
      <c r="C99" s="12" t="s">
        <v>353</v>
      </c>
      <c r="D99" s="81">
        <v>1</v>
      </c>
      <c r="E99" s="64">
        <v>23</v>
      </c>
      <c r="F99" s="64">
        <f>D99*E99</f>
        <v>23</v>
      </c>
      <c r="G99" s="27"/>
      <c r="H99" s="139">
        <v>0</v>
      </c>
      <c r="I99" s="108">
        <f t="shared" si="2"/>
        <v>0</v>
      </c>
      <c r="J99" s="27">
        <v>23</v>
      </c>
      <c r="K99" s="27"/>
      <c r="L99" s="27"/>
      <c r="M99" s="27"/>
      <c r="N99" s="27"/>
    </row>
    <row r="100" spans="1:14" ht="15">
      <c r="A100" s="33" t="s">
        <v>94</v>
      </c>
      <c r="B100" s="145" t="s">
        <v>110</v>
      </c>
      <c r="C100" s="12"/>
      <c r="D100" s="81"/>
      <c r="E100" s="14"/>
      <c r="F100" s="14"/>
      <c r="G100" s="27"/>
      <c r="H100" s="140"/>
      <c r="I100" s="108">
        <f t="shared" si="2"/>
        <v>0</v>
      </c>
      <c r="J100" s="27"/>
      <c r="K100" s="27"/>
      <c r="L100" s="27"/>
      <c r="M100" s="27"/>
      <c r="N100" s="27"/>
    </row>
    <row r="101" spans="1:14" ht="15">
      <c r="A101" s="33"/>
      <c r="B101" s="148" t="s">
        <v>397</v>
      </c>
      <c r="C101" s="12" t="s">
        <v>353</v>
      </c>
      <c r="D101" s="81">
        <v>10</v>
      </c>
      <c r="E101" s="64">
        <v>16</v>
      </c>
      <c r="F101" s="64">
        <f>D101*E101</f>
        <v>160</v>
      </c>
      <c r="G101" s="27"/>
      <c r="H101" s="139">
        <v>0</v>
      </c>
      <c r="I101" s="108">
        <f t="shared" si="2"/>
        <v>0</v>
      </c>
      <c r="J101" s="27">
        <v>16</v>
      </c>
      <c r="K101" s="27"/>
      <c r="L101" s="27"/>
      <c r="M101" s="27"/>
      <c r="N101" s="27"/>
    </row>
    <row r="102" spans="1:14" ht="15">
      <c r="A102" s="33" t="s">
        <v>117</v>
      </c>
      <c r="B102" s="145" t="s">
        <v>111</v>
      </c>
      <c r="C102" s="12"/>
      <c r="D102" s="81"/>
      <c r="E102" s="14"/>
      <c r="F102" s="14"/>
      <c r="G102" s="27"/>
      <c r="H102" s="140"/>
      <c r="I102" s="108">
        <f t="shared" si="2"/>
        <v>0</v>
      </c>
      <c r="J102" s="27"/>
      <c r="K102" s="27"/>
      <c r="L102" s="27"/>
      <c r="M102" s="27"/>
      <c r="N102" s="27"/>
    </row>
    <row r="103" spans="1:14" ht="15">
      <c r="A103" s="33"/>
      <c r="B103" s="148" t="s">
        <v>397</v>
      </c>
      <c r="C103" s="12" t="s">
        <v>353</v>
      </c>
      <c r="D103" s="81">
        <v>1</v>
      </c>
      <c r="E103" s="64">
        <v>29</v>
      </c>
      <c r="F103" s="64">
        <f>D103*E103</f>
        <v>29</v>
      </c>
      <c r="G103" s="27"/>
      <c r="H103" s="139">
        <v>0</v>
      </c>
      <c r="I103" s="108">
        <f t="shared" si="2"/>
        <v>0</v>
      </c>
      <c r="J103" s="27">
        <v>29</v>
      </c>
      <c r="K103" s="27"/>
      <c r="L103" s="27"/>
      <c r="M103" s="27"/>
      <c r="N103" s="27"/>
    </row>
    <row r="104" spans="1:14" ht="15">
      <c r="A104" s="33" t="s">
        <v>95</v>
      </c>
      <c r="B104" s="145" t="s">
        <v>9</v>
      </c>
      <c r="C104" s="12"/>
      <c r="D104" s="81"/>
      <c r="E104" s="14"/>
      <c r="F104" s="14"/>
      <c r="G104" s="27"/>
      <c r="H104" s="140"/>
      <c r="I104" s="108">
        <f t="shared" si="2"/>
        <v>0</v>
      </c>
      <c r="J104" s="27"/>
      <c r="K104" s="27"/>
      <c r="L104" s="27"/>
      <c r="M104" s="27"/>
      <c r="N104" s="27"/>
    </row>
    <row r="105" spans="1:14" ht="15">
      <c r="A105" s="33"/>
      <c r="B105" s="148" t="s">
        <v>397</v>
      </c>
      <c r="C105" s="12" t="s">
        <v>353</v>
      </c>
      <c r="D105" s="81">
        <v>1</v>
      </c>
      <c r="E105" s="64">
        <v>13</v>
      </c>
      <c r="F105" s="64">
        <f>D105*E105</f>
        <v>13</v>
      </c>
      <c r="G105" s="27"/>
      <c r="H105" s="139">
        <v>0</v>
      </c>
      <c r="I105" s="108">
        <f t="shared" si="2"/>
        <v>0</v>
      </c>
      <c r="J105" s="27">
        <v>13</v>
      </c>
      <c r="K105" s="27"/>
      <c r="L105" s="27"/>
      <c r="M105" s="27"/>
      <c r="N105" s="27"/>
    </row>
    <row r="106" spans="1:14" ht="30">
      <c r="A106" s="33" t="s">
        <v>96</v>
      </c>
      <c r="B106" s="145" t="s">
        <v>400</v>
      </c>
      <c r="C106" s="12"/>
      <c r="D106" s="81"/>
      <c r="E106" s="14"/>
      <c r="F106" s="14"/>
      <c r="G106" s="27"/>
      <c r="H106" s="140"/>
      <c r="I106" s="108">
        <f t="shared" si="2"/>
        <v>0</v>
      </c>
      <c r="J106" s="27"/>
      <c r="K106" s="27"/>
      <c r="L106" s="27"/>
      <c r="M106" s="27"/>
      <c r="N106" s="27"/>
    </row>
    <row r="107" spans="1:14" ht="15">
      <c r="A107" s="33"/>
      <c r="B107" s="148" t="s">
        <v>397</v>
      </c>
      <c r="C107" s="12" t="s">
        <v>353</v>
      </c>
      <c r="D107" s="81">
        <v>1</v>
      </c>
      <c r="E107" s="64">
        <v>18</v>
      </c>
      <c r="F107" s="64">
        <f>D107*E107</f>
        <v>18</v>
      </c>
      <c r="G107" s="27"/>
      <c r="H107" s="139">
        <v>0</v>
      </c>
      <c r="I107" s="108">
        <f t="shared" si="2"/>
        <v>0</v>
      </c>
      <c r="J107" s="27">
        <v>18</v>
      </c>
      <c r="K107" s="27"/>
      <c r="L107" s="27"/>
      <c r="M107" s="27"/>
      <c r="N107" s="27"/>
    </row>
    <row r="108" spans="1:14" ht="30">
      <c r="A108" s="33" t="s">
        <v>97</v>
      </c>
      <c r="B108" s="145" t="s">
        <v>11</v>
      </c>
      <c r="C108" s="12"/>
      <c r="D108" s="81"/>
      <c r="E108" s="14"/>
      <c r="F108" s="14"/>
      <c r="G108" s="27"/>
      <c r="H108" s="140"/>
      <c r="I108" s="108">
        <f t="shared" si="2"/>
        <v>0</v>
      </c>
      <c r="J108" s="27"/>
      <c r="K108" s="27"/>
      <c r="L108" s="27"/>
      <c r="M108" s="27"/>
      <c r="N108" s="27"/>
    </row>
    <row r="109" spans="1:14" ht="15">
      <c r="A109" s="33"/>
      <c r="B109" s="148" t="s">
        <v>397</v>
      </c>
      <c r="C109" s="12" t="s">
        <v>353</v>
      </c>
      <c r="D109" s="81">
        <v>1</v>
      </c>
      <c r="E109" s="64">
        <v>21</v>
      </c>
      <c r="F109" s="64">
        <f>D109*E109</f>
        <v>21</v>
      </c>
      <c r="G109" s="27"/>
      <c r="H109" s="139">
        <v>0</v>
      </c>
      <c r="I109" s="108">
        <f t="shared" si="2"/>
        <v>0</v>
      </c>
      <c r="J109" s="27">
        <v>21</v>
      </c>
      <c r="K109" s="27"/>
      <c r="L109" s="27"/>
      <c r="M109" s="27"/>
      <c r="N109" s="27"/>
    </row>
    <row r="110" spans="1:14" ht="15">
      <c r="A110" s="33"/>
      <c r="B110" s="34" t="s">
        <v>622</v>
      </c>
      <c r="C110" s="12"/>
      <c r="D110" s="81"/>
      <c r="E110" s="14"/>
      <c r="F110" s="63">
        <f>SUM(F71:F109)</f>
        <v>4458</v>
      </c>
      <c r="G110" s="27"/>
      <c r="H110" s="140"/>
      <c r="I110" s="108">
        <f>SUM(I71:I109)</f>
        <v>0</v>
      </c>
      <c r="J110" s="27"/>
      <c r="K110" s="27"/>
      <c r="L110" s="27"/>
      <c r="M110" s="27"/>
      <c r="N110" s="27"/>
    </row>
    <row r="111" spans="1:14" ht="15">
      <c r="A111" s="313"/>
      <c r="B111" s="5"/>
      <c r="C111" s="12"/>
      <c r="D111" s="81"/>
      <c r="E111" s="14"/>
      <c r="F111" s="14"/>
      <c r="G111" s="27"/>
      <c r="H111" s="140"/>
      <c r="I111" s="106"/>
      <c r="J111" s="27"/>
      <c r="K111" s="27"/>
      <c r="L111" s="27"/>
      <c r="M111" s="27"/>
      <c r="N111" s="27"/>
    </row>
    <row r="112" spans="1:14" ht="18.75">
      <c r="A112" s="7" t="s">
        <v>347</v>
      </c>
      <c r="B112" s="8" t="s">
        <v>346</v>
      </c>
      <c r="C112" s="9"/>
      <c r="D112" s="81"/>
      <c r="E112" s="14"/>
      <c r="F112" s="14"/>
      <c r="G112" s="27"/>
      <c r="H112" s="140"/>
      <c r="I112" s="106"/>
      <c r="J112" s="27"/>
      <c r="K112" s="27"/>
      <c r="L112" s="27"/>
      <c r="M112" s="27"/>
      <c r="N112" s="27"/>
    </row>
    <row r="113" spans="1:18" ht="90">
      <c r="A113" s="33" t="s">
        <v>355</v>
      </c>
      <c r="B113" s="4" t="s">
        <v>761</v>
      </c>
      <c r="C113" s="14"/>
      <c r="D113" s="81"/>
      <c r="E113" s="14"/>
      <c r="F113" s="14"/>
      <c r="G113" s="27"/>
      <c r="H113" s="140"/>
      <c r="I113" s="106"/>
      <c r="J113" s="27"/>
      <c r="K113" s="27"/>
      <c r="L113" s="27"/>
      <c r="M113" s="27"/>
      <c r="N113" s="27"/>
    </row>
    <row r="114" spans="1:18" ht="17.25">
      <c r="A114" s="33"/>
      <c r="B114" s="5" t="s">
        <v>136</v>
      </c>
      <c r="C114" s="12" t="s">
        <v>353</v>
      </c>
      <c r="D114" s="81">
        <v>1</v>
      </c>
      <c r="E114" s="64">
        <v>125</v>
      </c>
      <c r="F114" s="64">
        <f>D114*E114</f>
        <v>125</v>
      </c>
      <c r="G114" s="27"/>
      <c r="H114" s="139">
        <v>0</v>
      </c>
      <c r="I114" s="108">
        <f t="shared" ref="I114" si="3">D114*H114</f>
        <v>0</v>
      </c>
      <c r="J114" s="27"/>
      <c r="K114" s="27"/>
      <c r="L114" s="27"/>
      <c r="M114" s="27"/>
      <c r="N114" s="27"/>
    </row>
    <row r="115" spans="1:18" ht="90">
      <c r="A115" s="33" t="s">
        <v>355</v>
      </c>
      <c r="B115" s="4" t="s">
        <v>681</v>
      </c>
      <c r="C115" s="14"/>
      <c r="D115" s="81"/>
      <c r="E115" s="14"/>
      <c r="F115" s="14"/>
      <c r="G115" s="27"/>
      <c r="H115" s="140"/>
      <c r="I115" s="106"/>
      <c r="J115" s="27"/>
      <c r="K115" s="27"/>
      <c r="L115" s="27"/>
      <c r="M115" s="27"/>
      <c r="N115" s="27"/>
    </row>
    <row r="116" spans="1:18" ht="17.25">
      <c r="A116" s="33"/>
      <c r="B116" s="5" t="s">
        <v>136</v>
      </c>
      <c r="C116" s="12" t="s">
        <v>353</v>
      </c>
      <c r="D116" s="81">
        <v>75</v>
      </c>
      <c r="E116" s="64">
        <v>125</v>
      </c>
      <c r="F116" s="64">
        <f>D116*E116</f>
        <v>9375</v>
      </c>
      <c r="G116" s="27"/>
      <c r="H116" s="139">
        <v>0</v>
      </c>
      <c r="I116" s="108">
        <f t="shared" ref="I116:I143" si="4">D116*H116</f>
        <v>0</v>
      </c>
      <c r="J116" s="27">
        <v>118</v>
      </c>
      <c r="K116" s="27"/>
      <c r="L116" s="27"/>
      <c r="M116" s="27" t="s">
        <v>731</v>
      </c>
      <c r="N116" s="27"/>
    </row>
    <row r="117" spans="1:18" ht="104.25" customHeight="1">
      <c r="A117" s="33" t="s">
        <v>16</v>
      </c>
      <c r="B117" s="4" t="s">
        <v>698</v>
      </c>
      <c r="C117" s="14"/>
      <c r="D117" s="81"/>
      <c r="E117" s="14"/>
      <c r="F117" s="14"/>
      <c r="G117" s="27"/>
      <c r="H117" s="140"/>
      <c r="I117" s="108">
        <f t="shared" si="4"/>
        <v>0</v>
      </c>
      <c r="J117" s="27"/>
      <c r="K117" s="27"/>
      <c r="L117" s="27"/>
      <c r="M117" s="27"/>
      <c r="N117" s="27"/>
    </row>
    <row r="118" spans="1:18" ht="17.25">
      <c r="A118" s="33"/>
      <c r="B118" s="5" t="s">
        <v>136</v>
      </c>
      <c r="C118" s="12" t="s">
        <v>353</v>
      </c>
      <c r="D118" s="81">
        <v>1</v>
      </c>
      <c r="E118" s="64">
        <v>135</v>
      </c>
      <c r="F118" s="64">
        <f>D118*E118</f>
        <v>135</v>
      </c>
      <c r="G118" s="27"/>
      <c r="H118" s="139">
        <v>0</v>
      </c>
      <c r="I118" s="108">
        <f t="shared" si="4"/>
        <v>0</v>
      </c>
      <c r="J118" s="27">
        <v>129</v>
      </c>
      <c r="K118" s="27"/>
      <c r="L118" s="27"/>
      <c r="M118" s="27" t="s">
        <v>732</v>
      </c>
      <c r="N118" s="27"/>
    </row>
    <row r="119" spans="1:18" ht="72" customHeight="1">
      <c r="A119" s="33" t="s">
        <v>17</v>
      </c>
      <c r="B119" s="4" t="s">
        <v>66</v>
      </c>
      <c r="C119" s="14"/>
      <c r="D119" s="81"/>
      <c r="E119" s="14"/>
      <c r="F119" s="14"/>
      <c r="G119" s="27"/>
      <c r="H119" s="140"/>
      <c r="I119" s="108">
        <f t="shared" si="4"/>
        <v>0</v>
      </c>
      <c r="J119" s="27"/>
      <c r="K119" s="27"/>
      <c r="L119" s="27"/>
      <c r="M119" s="27"/>
      <c r="N119" s="27"/>
      <c r="R119" s="163"/>
    </row>
    <row r="120" spans="1:18" ht="17.25">
      <c r="A120" s="33"/>
      <c r="B120" s="5" t="s">
        <v>136</v>
      </c>
      <c r="C120" s="12" t="s">
        <v>353</v>
      </c>
      <c r="D120" s="81">
        <v>1</v>
      </c>
      <c r="E120" s="64">
        <v>130</v>
      </c>
      <c r="F120" s="64">
        <f>D120*E120</f>
        <v>130</v>
      </c>
      <c r="G120" s="27"/>
      <c r="H120" s="139">
        <v>0</v>
      </c>
      <c r="I120" s="108">
        <f t="shared" si="4"/>
        <v>0</v>
      </c>
      <c r="J120" s="27">
        <v>125</v>
      </c>
      <c r="K120" s="27"/>
      <c r="L120" s="27"/>
      <c r="M120" s="27" t="s">
        <v>733</v>
      </c>
      <c r="N120" s="27"/>
    </row>
    <row r="121" spans="1:18" ht="74.25" customHeight="1">
      <c r="A121" s="33" t="s">
        <v>19</v>
      </c>
      <c r="B121" s="4" t="s">
        <v>18</v>
      </c>
      <c r="C121" s="14"/>
      <c r="D121" s="81"/>
      <c r="E121" s="14"/>
      <c r="F121" s="14"/>
      <c r="G121" s="27"/>
      <c r="H121" s="140"/>
      <c r="I121" s="108">
        <f t="shared" si="4"/>
        <v>0</v>
      </c>
      <c r="J121" s="27"/>
      <c r="K121" s="27"/>
      <c r="L121" s="27"/>
      <c r="M121" s="27"/>
      <c r="N121" s="27"/>
    </row>
    <row r="122" spans="1:18" ht="17.25">
      <c r="A122" s="33"/>
      <c r="B122" s="5" t="s">
        <v>136</v>
      </c>
      <c r="C122" s="12" t="s">
        <v>353</v>
      </c>
      <c r="D122" s="81">
        <v>1</v>
      </c>
      <c r="E122" s="64">
        <v>135</v>
      </c>
      <c r="F122" s="64">
        <f>D122*E122</f>
        <v>135</v>
      </c>
      <c r="G122" s="27"/>
      <c r="H122" s="139">
        <v>0</v>
      </c>
      <c r="I122" s="108">
        <f t="shared" si="4"/>
        <v>0</v>
      </c>
      <c r="J122" s="27">
        <v>135</v>
      </c>
      <c r="K122" s="27"/>
      <c r="L122" s="27"/>
      <c r="M122" s="27"/>
      <c r="N122" s="27"/>
    </row>
    <row r="123" spans="1:18" ht="75">
      <c r="A123" s="33" t="s">
        <v>20</v>
      </c>
      <c r="B123" s="4" t="s">
        <v>399</v>
      </c>
      <c r="C123" s="14"/>
      <c r="D123" s="81"/>
      <c r="E123" s="14"/>
      <c r="F123" s="14"/>
      <c r="G123" s="27"/>
      <c r="H123" s="140"/>
      <c r="I123" s="108">
        <f t="shared" si="4"/>
        <v>0</v>
      </c>
      <c r="J123" s="27"/>
      <c r="K123" s="27"/>
      <c r="L123" s="27"/>
      <c r="M123" s="27"/>
      <c r="N123" s="27"/>
    </row>
    <row r="124" spans="1:18" ht="17.25">
      <c r="A124" s="33"/>
      <c r="B124" s="5" t="s">
        <v>136</v>
      </c>
      <c r="C124" s="12" t="s">
        <v>353</v>
      </c>
      <c r="D124" s="81">
        <v>1</v>
      </c>
      <c r="E124" s="64">
        <v>140</v>
      </c>
      <c r="F124" s="64">
        <f>D124*E124</f>
        <v>140</v>
      </c>
      <c r="G124" s="27"/>
      <c r="H124" s="139">
        <v>0</v>
      </c>
      <c r="I124" s="108">
        <f t="shared" si="4"/>
        <v>0</v>
      </c>
      <c r="J124" s="27">
        <v>135</v>
      </c>
      <c r="K124" s="27"/>
      <c r="L124" s="27"/>
      <c r="M124" s="27" t="s">
        <v>734</v>
      </c>
      <c r="N124" s="27"/>
    </row>
    <row r="125" spans="1:18" ht="62.25" customHeight="1">
      <c r="A125" s="33" t="s">
        <v>21</v>
      </c>
      <c r="B125" s="10" t="s">
        <v>40</v>
      </c>
      <c r="C125" s="14"/>
      <c r="D125" s="81"/>
      <c r="E125" s="14"/>
      <c r="F125" s="14"/>
      <c r="G125" s="27"/>
      <c r="H125" s="140"/>
      <c r="I125" s="108">
        <f t="shared" si="4"/>
        <v>0</v>
      </c>
      <c r="J125" s="27"/>
      <c r="K125" s="27"/>
      <c r="L125" s="27"/>
      <c r="M125" s="27"/>
      <c r="N125" s="27"/>
    </row>
    <row r="126" spans="1:18" ht="17.25">
      <c r="A126" s="33"/>
      <c r="B126" s="5" t="s">
        <v>136</v>
      </c>
      <c r="C126" s="12" t="s">
        <v>353</v>
      </c>
      <c r="D126" s="81">
        <v>1</v>
      </c>
      <c r="E126" s="64">
        <v>130</v>
      </c>
      <c r="F126" s="64">
        <f>D126*E126</f>
        <v>130</v>
      </c>
      <c r="G126" s="27"/>
      <c r="H126" s="139">
        <v>0</v>
      </c>
      <c r="I126" s="108">
        <f t="shared" si="4"/>
        <v>0</v>
      </c>
      <c r="J126" s="27">
        <v>125</v>
      </c>
      <c r="K126" s="27"/>
      <c r="L126" s="27"/>
      <c r="M126" s="27" t="s">
        <v>733</v>
      </c>
      <c r="N126" s="27"/>
    </row>
    <row r="127" spans="1:18" ht="28.9" customHeight="1">
      <c r="A127" s="33" t="s">
        <v>67</v>
      </c>
      <c r="B127" s="10" t="s">
        <v>22</v>
      </c>
      <c r="C127" s="12" t="s">
        <v>353</v>
      </c>
      <c r="D127" s="81">
        <v>1</v>
      </c>
      <c r="E127" s="64">
        <v>240</v>
      </c>
      <c r="F127" s="64">
        <f>D127*E127</f>
        <v>240</v>
      </c>
      <c r="G127" s="27"/>
      <c r="H127" s="139">
        <v>0</v>
      </c>
      <c r="I127" s="108">
        <f t="shared" si="4"/>
        <v>0</v>
      </c>
      <c r="J127" s="27">
        <v>235</v>
      </c>
      <c r="K127" s="27"/>
      <c r="L127" s="27"/>
      <c r="M127" s="27" t="s">
        <v>735</v>
      </c>
      <c r="N127" s="27"/>
    </row>
    <row r="128" spans="1:18" ht="32.25" customHeight="1">
      <c r="A128" s="33" t="s">
        <v>68</v>
      </c>
      <c r="B128" s="10" t="s">
        <v>362</v>
      </c>
      <c r="C128" s="12" t="s">
        <v>345</v>
      </c>
      <c r="D128" s="81">
        <v>1</v>
      </c>
      <c r="E128" s="64">
        <v>18</v>
      </c>
      <c r="F128" s="64">
        <f>D128*E128</f>
        <v>18</v>
      </c>
      <c r="G128" s="27"/>
      <c r="H128" s="139">
        <v>0</v>
      </c>
      <c r="I128" s="108">
        <f t="shared" si="4"/>
        <v>0</v>
      </c>
      <c r="J128" s="27">
        <v>18</v>
      </c>
      <c r="K128" s="27"/>
      <c r="L128" s="27"/>
      <c r="M128" s="27"/>
      <c r="N128" s="27"/>
    </row>
    <row r="129" spans="1:14" ht="32.25" customHeight="1">
      <c r="A129" s="33" t="s">
        <v>119</v>
      </c>
      <c r="B129" s="10" t="s">
        <v>43</v>
      </c>
      <c r="C129" s="12" t="s">
        <v>353</v>
      </c>
      <c r="D129" s="81">
        <v>1</v>
      </c>
      <c r="E129" s="64">
        <v>130</v>
      </c>
      <c r="F129" s="64">
        <f>D129*E129</f>
        <v>130</v>
      </c>
      <c r="G129" s="27"/>
      <c r="H129" s="139">
        <v>0</v>
      </c>
      <c r="I129" s="108">
        <f t="shared" si="4"/>
        <v>0</v>
      </c>
      <c r="J129" s="27">
        <v>130</v>
      </c>
      <c r="K129" s="27"/>
      <c r="L129" s="27"/>
      <c r="M129" s="27"/>
      <c r="N129" s="27"/>
    </row>
    <row r="130" spans="1:14" ht="15.75" customHeight="1">
      <c r="A130" s="33" t="s">
        <v>121</v>
      </c>
      <c r="B130" s="10" t="s">
        <v>118</v>
      </c>
      <c r="C130" s="23"/>
      <c r="D130" s="81"/>
      <c r="E130" s="14"/>
      <c r="F130" s="14"/>
      <c r="G130" s="27"/>
      <c r="H130" s="140"/>
      <c r="I130" s="108">
        <f t="shared" si="4"/>
        <v>0</v>
      </c>
      <c r="J130" s="27"/>
      <c r="K130" s="27"/>
      <c r="L130" s="27"/>
      <c r="M130" s="27"/>
      <c r="N130" s="27"/>
    </row>
    <row r="131" spans="1:14" ht="15.6" customHeight="1">
      <c r="A131" s="71"/>
      <c r="B131" s="4" t="s">
        <v>89</v>
      </c>
      <c r="C131" s="12" t="s">
        <v>353</v>
      </c>
      <c r="D131" s="81">
        <v>1</v>
      </c>
      <c r="E131" s="64">
        <v>110</v>
      </c>
      <c r="F131" s="64">
        <f>D131*E131</f>
        <v>110</v>
      </c>
      <c r="G131" s="27"/>
      <c r="H131" s="139">
        <v>0</v>
      </c>
      <c r="I131" s="108">
        <f t="shared" si="4"/>
        <v>0</v>
      </c>
      <c r="J131" s="27">
        <v>110</v>
      </c>
      <c r="K131" s="27"/>
      <c r="L131" s="27"/>
      <c r="M131" s="27"/>
      <c r="N131" s="27"/>
    </row>
    <row r="132" spans="1:14" ht="29.45" customHeight="1">
      <c r="A132" s="33" t="s">
        <v>123</v>
      </c>
      <c r="B132" s="10" t="s">
        <v>120</v>
      </c>
      <c r="C132" s="23"/>
      <c r="D132" s="81"/>
      <c r="E132" s="14"/>
      <c r="F132" s="14"/>
      <c r="G132" s="27"/>
      <c r="H132" s="140"/>
      <c r="I132" s="108">
        <f t="shared" si="4"/>
        <v>0</v>
      </c>
      <c r="J132" s="27"/>
      <c r="K132" s="27"/>
      <c r="L132" s="27"/>
      <c r="M132" s="27"/>
      <c r="N132" s="27"/>
    </row>
    <row r="133" spans="1:14" ht="15.6" customHeight="1">
      <c r="A133" s="71"/>
      <c r="B133" s="4"/>
      <c r="C133" s="12" t="s">
        <v>353</v>
      </c>
      <c r="D133" s="81">
        <v>1</v>
      </c>
      <c r="E133" s="64">
        <v>105</v>
      </c>
      <c r="F133" s="64">
        <f>D133*E133</f>
        <v>105</v>
      </c>
      <c r="G133" s="27"/>
      <c r="H133" s="139">
        <v>0</v>
      </c>
      <c r="I133" s="108">
        <f t="shared" si="4"/>
        <v>0</v>
      </c>
      <c r="J133" s="27">
        <v>105</v>
      </c>
      <c r="K133" s="27"/>
      <c r="L133" s="27"/>
      <c r="M133" s="27"/>
      <c r="N133" s="27"/>
    </row>
    <row r="134" spans="1:14" ht="28.15" customHeight="1">
      <c r="A134" s="33" t="s">
        <v>125</v>
      </c>
      <c r="B134" s="10" t="s">
        <v>122</v>
      </c>
      <c r="C134" s="23"/>
      <c r="D134" s="81"/>
      <c r="E134" s="14"/>
      <c r="F134" s="14"/>
      <c r="G134" s="27"/>
      <c r="H134" s="140"/>
      <c r="I134" s="108">
        <f t="shared" si="4"/>
        <v>0</v>
      </c>
      <c r="J134" s="27"/>
      <c r="K134" s="27"/>
      <c r="L134" s="27"/>
      <c r="M134" s="27"/>
      <c r="N134" s="27"/>
    </row>
    <row r="135" spans="1:14" ht="15.6" customHeight="1">
      <c r="A135" s="71"/>
      <c r="B135" s="4" t="s">
        <v>89</v>
      </c>
      <c r="C135" s="12" t="s">
        <v>353</v>
      </c>
      <c r="D135" s="81">
        <v>1</v>
      </c>
      <c r="E135" s="64">
        <v>135</v>
      </c>
      <c r="F135" s="64">
        <f>D135*E135</f>
        <v>135</v>
      </c>
      <c r="G135" s="27"/>
      <c r="H135" s="139">
        <v>0</v>
      </c>
      <c r="I135" s="108">
        <f t="shared" si="4"/>
        <v>0</v>
      </c>
      <c r="J135" s="27">
        <v>135</v>
      </c>
      <c r="K135" s="27"/>
      <c r="L135" s="27"/>
      <c r="M135" s="27"/>
      <c r="N135" s="27"/>
    </row>
    <row r="136" spans="1:14" ht="30" customHeight="1">
      <c r="A136" s="33" t="s">
        <v>127</v>
      </c>
      <c r="B136" s="10" t="s">
        <v>124</v>
      </c>
      <c r="C136" s="23"/>
      <c r="D136" s="81"/>
      <c r="E136" s="14"/>
      <c r="F136" s="14"/>
      <c r="G136" s="27"/>
      <c r="H136" s="140"/>
      <c r="I136" s="108">
        <f t="shared" si="4"/>
        <v>0</v>
      </c>
      <c r="J136" s="27"/>
      <c r="K136" s="27"/>
      <c r="L136" s="27"/>
      <c r="M136" s="27"/>
      <c r="N136" s="27"/>
    </row>
    <row r="137" spans="1:14" ht="15.6" customHeight="1">
      <c r="A137" s="71"/>
      <c r="B137" s="4" t="s">
        <v>89</v>
      </c>
      <c r="C137" s="12" t="s">
        <v>353</v>
      </c>
      <c r="D137" s="81">
        <v>1</v>
      </c>
      <c r="E137" s="64">
        <v>155</v>
      </c>
      <c r="F137" s="64">
        <f>D137*E137</f>
        <v>155</v>
      </c>
      <c r="G137" s="27"/>
      <c r="H137" s="139">
        <v>0</v>
      </c>
      <c r="I137" s="108">
        <f t="shared" si="4"/>
        <v>0</v>
      </c>
      <c r="J137" s="27">
        <v>155</v>
      </c>
      <c r="K137" s="27"/>
      <c r="L137" s="27"/>
      <c r="M137" s="27"/>
      <c r="N137" s="27"/>
    </row>
    <row r="138" spans="1:14" ht="28.9" customHeight="1">
      <c r="A138" s="33" t="s">
        <v>129</v>
      </c>
      <c r="B138" s="10" t="s">
        <v>126</v>
      </c>
      <c r="C138" s="23"/>
      <c r="D138" s="81"/>
      <c r="E138" s="14"/>
      <c r="F138" s="14"/>
      <c r="G138" s="27"/>
      <c r="H138" s="140"/>
      <c r="I138" s="108">
        <f t="shared" si="4"/>
        <v>0</v>
      </c>
      <c r="J138" s="27"/>
      <c r="K138" s="27"/>
      <c r="L138" s="27"/>
      <c r="M138" s="27"/>
      <c r="N138" s="27"/>
    </row>
    <row r="139" spans="1:14" ht="15.6" customHeight="1">
      <c r="A139" s="71"/>
      <c r="B139" s="146" t="s">
        <v>89</v>
      </c>
      <c r="C139" s="12" t="s">
        <v>353</v>
      </c>
      <c r="D139" s="81">
        <v>1</v>
      </c>
      <c r="E139" s="64">
        <v>120</v>
      </c>
      <c r="F139" s="64">
        <f>D139*E139</f>
        <v>120</v>
      </c>
      <c r="G139" s="27"/>
      <c r="H139" s="139">
        <v>0</v>
      </c>
      <c r="I139" s="108">
        <f t="shared" si="4"/>
        <v>0</v>
      </c>
      <c r="J139" s="27">
        <v>120</v>
      </c>
      <c r="K139" s="27"/>
      <c r="L139" s="27"/>
      <c r="M139" s="27"/>
      <c r="N139" s="27"/>
    </row>
    <row r="140" spans="1:14" ht="43.5" customHeight="1">
      <c r="A140" s="33" t="s">
        <v>130</v>
      </c>
      <c r="B140" s="145" t="s">
        <v>128</v>
      </c>
      <c r="C140" s="23"/>
      <c r="D140" s="81"/>
      <c r="E140" s="14"/>
      <c r="F140" s="14"/>
      <c r="G140" s="27"/>
      <c r="H140" s="140"/>
      <c r="I140" s="108">
        <f t="shared" si="4"/>
        <v>0</v>
      </c>
      <c r="J140" s="27"/>
      <c r="K140" s="27"/>
      <c r="L140" s="27"/>
      <c r="M140" s="27"/>
      <c r="N140" s="27"/>
    </row>
    <row r="141" spans="1:14" ht="15.6" customHeight="1">
      <c r="A141" s="71"/>
      <c r="B141" s="146" t="s">
        <v>62</v>
      </c>
      <c r="C141" s="12" t="s">
        <v>345</v>
      </c>
      <c r="D141" s="81">
        <v>1</v>
      </c>
      <c r="E141" s="64">
        <v>35</v>
      </c>
      <c r="F141" s="64">
        <f>D141*E141</f>
        <v>35</v>
      </c>
      <c r="G141" s="27"/>
      <c r="H141" s="139">
        <v>0</v>
      </c>
      <c r="I141" s="108">
        <f t="shared" si="4"/>
        <v>0</v>
      </c>
      <c r="J141" s="27">
        <v>35</v>
      </c>
      <c r="K141" s="27"/>
      <c r="L141" s="27"/>
      <c r="M141" s="27"/>
      <c r="N141" s="27"/>
    </row>
    <row r="142" spans="1:14" ht="46.5" customHeight="1">
      <c r="A142" s="33" t="s">
        <v>699</v>
      </c>
      <c r="B142" s="145" t="s">
        <v>131</v>
      </c>
      <c r="C142" s="23"/>
      <c r="D142" s="81"/>
      <c r="E142" s="14"/>
      <c r="F142" s="14"/>
      <c r="G142" s="27"/>
      <c r="H142" s="140"/>
      <c r="I142" s="108">
        <f t="shared" si="4"/>
        <v>0</v>
      </c>
      <c r="J142" s="27"/>
      <c r="K142" s="27"/>
      <c r="L142" s="27"/>
      <c r="M142" s="27"/>
      <c r="N142" s="27"/>
    </row>
    <row r="143" spans="1:14" ht="15.6" customHeight="1">
      <c r="A143" s="71"/>
      <c r="B143" s="146" t="s">
        <v>89</v>
      </c>
      <c r="C143" s="12" t="s">
        <v>345</v>
      </c>
      <c r="D143" s="81">
        <v>1</v>
      </c>
      <c r="E143" s="64">
        <v>35</v>
      </c>
      <c r="F143" s="64">
        <f>D143*E143</f>
        <v>35</v>
      </c>
      <c r="G143" s="27"/>
      <c r="H143" s="139">
        <v>0</v>
      </c>
      <c r="I143" s="108">
        <f t="shared" si="4"/>
        <v>0</v>
      </c>
      <c r="J143" s="27">
        <v>35</v>
      </c>
      <c r="K143" s="27"/>
      <c r="L143" s="27"/>
      <c r="M143" s="27"/>
      <c r="N143" s="27"/>
    </row>
    <row r="144" spans="1:14" ht="15.6" customHeight="1">
      <c r="A144" s="71"/>
      <c r="B144" s="149" t="s">
        <v>623</v>
      </c>
      <c r="C144" s="12"/>
      <c r="D144" s="81"/>
      <c r="E144" s="14"/>
      <c r="F144" s="63">
        <f>SUM(F116:F143)</f>
        <v>11128</v>
      </c>
      <c r="G144" s="27"/>
      <c r="H144" s="140"/>
      <c r="I144" s="108">
        <f>SUM(I116:I143)</f>
        <v>0</v>
      </c>
      <c r="J144" s="27"/>
      <c r="K144" s="27"/>
      <c r="L144" s="27"/>
      <c r="M144" s="27"/>
      <c r="N144" s="27"/>
    </row>
    <row r="145" spans="1:14" ht="19.5" customHeight="1">
      <c r="A145" s="16"/>
      <c r="B145" s="17"/>
      <c r="C145" s="16"/>
      <c r="D145" s="81"/>
      <c r="E145" s="14"/>
      <c r="F145" s="14"/>
      <c r="G145" s="27"/>
      <c r="H145" s="140"/>
      <c r="I145" s="106"/>
      <c r="J145" s="27"/>
      <c r="K145" s="27"/>
      <c r="L145" s="27"/>
      <c r="M145" s="27"/>
      <c r="N145" s="27"/>
    </row>
    <row r="146" spans="1:14" ht="18.75">
      <c r="A146" s="7" t="s">
        <v>348</v>
      </c>
      <c r="B146" s="8" t="s">
        <v>354</v>
      </c>
      <c r="C146" s="9"/>
      <c r="D146" s="81"/>
      <c r="E146" s="14"/>
      <c r="F146" s="14"/>
      <c r="G146" s="27"/>
      <c r="H146" s="140"/>
      <c r="I146" s="106"/>
      <c r="J146" s="27"/>
      <c r="K146" s="27"/>
      <c r="L146" s="27"/>
      <c r="M146" s="27"/>
      <c r="N146" s="27"/>
    </row>
    <row r="147" spans="1:14" ht="60">
      <c r="A147" s="33" t="s">
        <v>358</v>
      </c>
      <c r="B147" s="4" t="s">
        <v>691</v>
      </c>
      <c r="C147" s="12"/>
      <c r="D147" s="81"/>
      <c r="E147" s="14"/>
      <c r="F147" s="14"/>
      <c r="G147" s="27"/>
      <c r="H147" s="140"/>
      <c r="I147" s="106"/>
      <c r="J147" s="27"/>
      <c r="K147" s="27"/>
      <c r="L147" s="27"/>
      <c r="M147" s="27"/>
      <c r="N147" s="27"/>
    </row>
    <row r="148" spans="1:14" ht="15">
      <c r="A148" s="33"/>
      <c r="B148" s="5" t="s">
        <v>69</v>
      </c>
      <c r="C148" s="12"/>
      <c r="D148" s="81"/>
      <c r="E148" s="14"/>
      <c r="F148" s="14"/>
      <c r="G148" s="27"/>
      <c r="H148" s="140"/>
      <c r="I148" s="106"/>
      <c r="J148" s="27"/>
      <c r="K148" s="27"/>
      <c r="L148" s="27"/>
      <c r="M148" s="27"/>
      <c r="N148" s="27"/>
    </row>
    <row r="149" spans="1:14" ht="15">
      <c r="A149" s="33"/>
      <c r="B149" s="4" t="s">
        <v>70</v>
      </c>
      <c r="C149" s="12" t="s">
        <v>356</v>
      </c>
      <c r="D149" s="81">
        <v>400</v>
      </c>
      <c r="E149" s="64">
        <v>1.92</v>
      </c>
      <c r="F149" s="64">
        <f>D149*E149</f>
        <v>768</v>
      </c>
      <c r="G149" s="27"/>
      <c r="H149" s="147">
        <v>0</v>
      </c>
      <c r="I149" s="108">
        <f t="shared" ref="I149:I157" si="5">D149*H149</f>
        <v>0</v>
      </c>
      <c r="J149" s="27">
        <v>1.6</v>
      </c>
      <c r="K149" s="77">
        <f>J149*1.2</f>
        <v>1.92</v>
      </c>
      <c r="L149" s="27"/>
      <c r="M149" s="157">
        <f>-(1-E149/J149)</f>
        <v>0.19999999999999996</v>
      </c>
      <c r="N149" s="27"/>
    </row>
    <row r="150" spans="1:14" ht="15">
      <c r="A150" s="33"/>
      <c r="B150" s="5" t="s">
        <v>357</v>
      </c>
      <c r="C150" s="12" t="s">
        <v>356</v>
      </c>
      <c r="D150" s="81">
        <v>70</v>
      </c>
      <c r="E150" s="64">
        <v>1.92</v>
      </c>
      <c r="F150" s="64">
        <f>D150*E150</f>
        <v>134.4</v>
      </c>
      <c r="G150" s="27"/>
      <c r="H150" s="147">
        <v>0</v>
      </c>
      <c r="I150" s="108">
        <f t="shared" si="5"/>
        <v>0</v>
      </c>
      <c r="J150" s="27">
        <v>1.6</v>
      </c>
      <c r="K150" s="77">
        <f t="shared" ref="K150:K157" si="6">J150*1.2</f>
        <v>1.92</v>
      </c>
      <c r="L150" s="27"/>
      <c r="M150" s="157">
        <f t="shared" ref="M150:M157" si="7">-(1-E150/J150)</f>
        <v>0.19999999999999996</v>
      </c>
      <c r="N150" s="27"/>
    </row>
    <row r="151" spans="1:14" ht="15">
      <c r="A151" s="33"/>
      <c r="B151" s="5" t="s">
        <v>777</v>
      </c>
      <c r="C151" s="12" t="s">
        <v>356</v>
      </c>
      <c r="D151" s="81">
        <v>1</v>
      </c>
      <c r="E151" s="64">
        <v>3.4</v>
      </c>
      <c r="F151" s="64">
        <f>D151*E151</f>
        <v>3.4</v>
      </c>
      <c r="G151" s="27"/>
      <c r="H151" s="147">
        <v>0</v>
      </c>
      <c r="I151" s="108">
        <f t="shared" si="5"/>
        <v>0</v>
      </c>
      <c r="J151" s="27">
        <v>2.2000000000000002</v>
      </c>
      <c r="K151" s="77">
        <f t="shared" si="6"/>
        <v>2.64</v>
      </c>
      <c r="L151" s="27"/>
      <c r="M151" s="157">
        <f t="shared" si="7"/>
        <v>0.54545454545454519</v>
      </c>
      <c r="N151" s="27"/>
    </row>
    <row r="152" spans="1:14" ht="15">
      <c r="A152" s="33"/>
      <c r="B152" s="5" t="s">
        <v>756</v>
      </c>
      <c r="C152" s="12" t="s">
        <v>356</v>
      </c>
      <c r="D152" s="81">
        <v>1800</v>
      </c>
      <c r="E152" s="64"/>
      <c r="F152" s="64"/>
      <c r="G152" s="27"/>
      <c r="H152" s="147">
        <v>0</v>
      </c>
      <c r="I152" s="108">
        <f t="shared" si="5"/>
        <v>0</v>
      </c>
      <c r="J152" s="27"/>
      <c r="K152" s="77"/>
      <c r="L152" s="27"/>
      <c r="M152" s="157"/>
      <c r="N152" s="27"/>
    </row>
    <row r="153" spans="1:14" ht="30">
      <c r="A153" s="33" t="s">
        <v>72</v>
      </c>
      <c r="B153" s="4" t="s">
        <v>382</v>
      </c>
      <c r="C153" s="12"/>
      <c r="D153" s="81"/>
      <c r="E153" s="14"/>
      <c r="F153" s="14"/>
      <c r="G153" s="27"/>
      <c r="H153" s="141"/>
      <c r="I153" s="108">
        <f t="shared" si="5"/>
        <v>0</v>
      </c>
      <c r="J153" s="27"/>
      <c r="K153" s="27">
        <f t="shared" si="6"/>
        <v>0</v>
      </c>
      <c r="L153" s="27"/>
      <c r="M153" s="27"/>
      <c r="N153" s="27"/>
    </row>
    <row r="154" spans="1:14" ht="15">
      <c r="A154" s="33"/>
      <c r="B154" s="5" t="s">
        <v>357</v>
      </c>
      <c r="C154" s="12" t="s">
        <v>356</v>
      </c>
      <c r="D154" s="81">
        <v>1</v>
      </c>
      <c r="E154" s="64">
        <v>2.16</v>
      </c>
      <c r="F154" s="64">
        <f>D154*E154</f>
        <v>2.16</v>
      </c>
      <c r="G154" s="27"/>
      <c r="H154" s="147">
        <v>0</v>
      </c>
      <c r="I154" s="108">
        <f t="shared" si="5"/>
        <v>0</v>
      </c>
      <c r="J154" s="27">
        <v>1.8</v>
      </c>
      <c r="K154" s="77">
        <f t="shared" si="6"/>
        <v>2.16</v>
      </c>
      <c r="L154" s="27"/>
      <c r="M154" s="157">
        <f t="shared" si="7"/>
        <v>0.19999999999999996</v>
      </c>
      <c r="N154" s="27"/>
    </row>
    <row r="155" spans="1:14" ht="15">
      <c r="A155" s="33" t="s">
        <v>418</v>
      </c>
      <c r="B155" s="4" t="s">
        <v>416</v>
      </c>
      <c r="C155" s="31"/>
      <c r="D155" s="81"/>
      <c r="E155" s="14"/>
      <c r="F155" s="14"/>
      <c r="G155" s="27"/>
      <c r="H155" s="141"/>
      <c r="I155" s="108">
        <f t="shared" si="5"/>
        <v>0</v>
      </c>
      <c r="J155" s="27"/>
      <c r="K155" s="27">
        <f t="shared" si="6"/>
        <v>0</v>
      </c>
      <c r="L155" s="27"/>
      <c r="M155" s="157"/>
      <c r="N155" s="27"/>
    </row>
    <row r="156" spans="1:14" ht="15">
      <c r="A156" s="33"/>
      <c r="B156" s="5" t="s">
        <v>417</v>
      </c>
      <c r="C156" s="12" t="s">
        <v>356</v>
      </c>
      <c r="D156" s="81">
        <v>1</v>
      </c>
      <c r="E156" s="64">
        <v>2.04</v>
      </c>
      <c r="F156" s="64">
        <f>D156*E156</f>
        <v>2.04</v>
      </c>
      <c r="G156" s="27"/>
      <c r="H156" s="147">
        <v>0</v>
      </c>
      <c r="I156" s="108">
        <f t="shared" si="5"/>
        <v>0</v>
      </c>
      <c r="J156" s="27">
        <v>1.7</v>
      </c>
      <c r="K156" s="77">
        <f t="shared" si="6"/>
        <v>2.04</v>
      </c>
      <c r="L156" s="27"/>
      <c r="M156" s="157">
        <f t="shared" si="7"/>
        <v>0.19999999999999996</v>
      </c>
      <c r="N156" s="27"/>
    </row>
    <row r="157" spans="1:14" ht="15">
      <c r="A157" s="33"/>
      <c r="B157" s="5" t="s">
        <v>338</v>
      </c>
      <c r="C157" s="12" t="s">
        <v>356</v>
      </c>
      <c r="D157" s="81">
        <v>1</v>
      </c>
      <c r="E157" s="64">
        <v>2.16</v>
      </c>
      <c r="F157" s="64">
        <f>D157*E157</f>
        <v>2.16</v>
      </c>
      <c r="G157" s="27"/>
      <c r="H157" s="147">
        <v>0</v>
      </c>
      <c r="I157" s="108">
        <f t="shared" si="5"/>
        <v>0</v>
      </c>
      <c r="J157" s="27">
        <v>1.8</v>
      </c>
      <c r="K157" s="77">
        <f t="shared" si="6"/>
        <v>2.16</v>
      </c>
      <c r="L157" s="27"/>
      <c r="M157" s="157">
        <f t="shared" si="7"/>
        <v>0.19999999999999996</v>
      </c>
      <c r="N157" s="27"/>
    </row>
    <row r="158" spans="1:14" ht="15">
      <c r="A158" s="33"/>
      <c r="B158" s="34" t="s">
        <v>624</v>
      </c>
      <c r="C158" s="12"/>
      <c r="D158" s="81"/>
      <c r="E158" s="14"/>
      <c r="F158" s="63">
        <f>SUM(F149:F157)</f>
        <v>912.15999999999985</v>
      </c>
      <c r="G158" s="27"/>
      <c r="H158" s="140"/>
      <c r="I158" s="106"/>
      <c r="J158" s="27"/>
      <c r="K158" s="27"/>
      <c r="L158" s="27"/>
      <c r="M158" s="157"/>
      <c r="N158" s="27"/>
    </row>
    <row r="159" spans="1:14" ht="18.75">
      <c r="A159" s="16"/>
      <c r="B159" s="17"/>
      <c r="C159" s="16"/>
      <c r="D159" s="81"/>
      <c r="E159" s="14"/>
      <c r="F159" s="14"/>
      <c r="G159" s="27"/>
      <c r="H159" s="140"/>
      <c r="I159" s="108">
        <f>SUM(I149:I158)</f>
        <v>0</v>
      </c>
      <c r="J159" s="27"/>
      <c r="K159" s="27"/>
      <c r="L159" s="27"/>
      <c r="M159" s="157"/>
      <c r="N159" s="27"/>
    </row>
    <row r="160" spans="1:14" ht="18.75">
      <c r="A160" s="7" t="s">
        <v>371</v>
      </c>
      <c r="B160" s="8" t="s">
        <v>419</v>
      </c>
      <c r="C160" s="28"/>
      <c r="D160" s="81"/>
      <c r="E160" s="14"/>
      <c r="F160" s="14"/>
      <c r="G160" s="27"/>
      <c r="H160" s="140"/>
      <c r="I160" s="106"/>
      <c r="J160" s="27"/>
      <c r="K160" s="27"/>
      <c r="L160" s="27"/>
      <c r="M160" s="157"/>
      <c r="N160" s="27"/>
    </row>
    <row r="161" spans="1:14" ht="30">
      <c r="A161" s="33" t="s">
        <v>23</v>
      </c>
      <c r="B161" s="10" t="s">
        <v>420</v>
      </c>
      <c r="C161" s="23"/>
      <c r="D161" s="81"/>
      <c r="E161" s="14"/>
      <c r="F161" s="14"/>
      <c r="G161" s="27"/>
      <c r="H161" s="140"/>
      <c r="I161" s="106"/>
      <c r="J161" s="27"/>
      <c r="K161" s="27"/>
      <c r="L161" s="27"/>
      <c r="M161" s="157"/>
      <c r="N161" s="27"/>
    </row>
    <row r="162" spans="1:14" ht="15">
      <c r="A162" s="71"/>
      <c r="B162" s="4" t="s">
        <v>89</v>
      </c>
      <c r="C162" s="12" t="s">
        <v>353</v>
      </c>
      <c r="D162" s="81">
        <v>20</v>
      </c>
      <c r="E162" s="64">
        <v>80</v>
      </c>
      <c r="F162" s="64">
        <f>D162*E162</f>
        <v>1600</v>
      </c>
      <c r="G162" s="27"/>
      <c r="H162" s="139">
        <v>0</v>
      </c>
      <c r="I162" s="108">
        <f t="shared" ref="I162:I168" si="8">D162*H162</f>
        <v>0</v>
      </c>
      <c r="J162" s="27">
        <v>80</v>
      </c>
      <c r="K162" s="27"/>
      <c r="L162" s="27"/>
      <c r="M162" s="157"/>
      <c r="N162" s="27"/>
    </row>
    <row r="163" spans="1:14" ht="32.25" customHeight="1">
      <c r="A163" s="33" t="s">
        <v>73</v>
      </c>
      <c r="B163" s="10" t="s">
        <v>421</v>
      </c>
      <c r="C163" s="23"/>
      <c r="D163" s="81"/>
      <c r="E163" s="14"/>
      <c r="F163" s="14"/>
      <c r="G163" s="27"/>
      <c r="H163" s="140"/>
      <c r="I163" s="108">
        <f t="shared" si="8"/>
        <v>0</v>
      </c>
      <c r="J163" s="27"/>
      <c r="K163" s="27"/>
      <c r="L163" s="27"/>
      <c r="M163" s="157"/>
      <c r="N163" s="27"/>
    </row>
    <row r="164" spans="1:14" ht="15">
      <c r="A164" s="71"/>
      <c r="B164" s="4" t="s">
        <v>62</v>
      </c>
      <c r="C164" s="12" t="s">
        <v>345</v>
      </c>
      <c r="D164" s="81">
        <v>1</v>
      </c>
      <c r="E164" s="64">
        <v>9</v>
      </c>
      <c r="F164" s="64">
        <f>D164*E164</f>
        <v>9</v>
      </c>
      <c r="G164" s="27"/>
      <c r="H164" s="139">
        <v>0</v>
      </c>
      <c r="I164" s="108">
        <f t="shared" si="8"/>
        <v>0</v>
      </c>
      <c r="J164" s="27">
        <v>9</v>
      </c>
      <c r="K164" s="27"/>
      <c r="L164" s="27"/>
      <c r="M164" s="157"/>
      <c r="N164" s="27"/>
    </row>
    <row r="165" spans="1:14" ht="33" customHeight="1">
      <c r="A165" s="33" t="s">
        <v>435</v>
      </c>
      <c r="B165" s="10" t="s">
        <v>422</v>
      </c>
      <c r="C165" s="23"/>
      <c r="D165" s="81"/>
      <c r="E165" s="14"/>
      <c r="F165" s="14"/>
      <c r="G165" s="27"/>
      <c r="H165" s="140"/>
      <c r="I165" s="108">
        <f t="shared" si="8"/>
        <v>0</v>
      </c>
      <c r="J165" s="27"/>
      <c r="K165" s="27"/>
      <c r="L165" s="27"/>
      <c r="M165" s="157"/>
      <c r="N165" s="27"/>
    </row>
    <row r="166" spans="1:14" ht="15">
      <c r="A166" s="71"/>
      <c r="B166" s="4" t="s">
        <v>62</v>
      </c>
      <c r="C166" s="12" t="s">
        <v>345</v>
      </c>
      <c r="D166" s="81">
        <v>1</v>
      </c>
      <c r="E166" s="64">
        <v>10</v>
      </c>
      <c r="F166" s="64">
        <f>D166*E166</f>
        <v>10</v>
      </c>
      <c r="G166" s="27"/>
      <c r="H166" s="139">
        <v>0</v>
      </c>
      <c r="I166" s="108">
        <f t="shared" si="8"/>
        <v>0</v>
      </c>
      <c r="J166" s="27">
        <v>10</v>
      </c>
      <c r="K166" s="27"/>
      <c r="L166" s="27"/>
      <c r="M166" s="157"/>
      <c r="N166" s="27"/>
    </row>
    <row r="167" spans="1:14" ht="30">
      <c r="A167" s="33" t="s">
        <v>436</v>
      </c>
      <c r="B167" s="10" t="s">
        <v>339</v>
      </c>
      <c r="C167" s="23"/>
      <c r="D167" s="81"/>
      <c r="E167" s="14"/>
      <c r="F167" s="14"/>
      <c r="G167" s="27"/>
      <c r="H167" s="140"/>
      <c r="I167" s="108">
        <f t="shared" si="8"/>
        <v>0</v>
      </c>
      <c r="J167" s="27"/>
      <c r="K167" s="27"/>
      <c r="L167" s="27"/>
      <c r="M167" s="157"/>
      <c r="N167" s="27"/>
    </row>
    <row r="168" spans="1:14" ht="15">
      <c r="A168" s="71"/>
      <c r="B168" s="4" t="s">
        <v>423</v>
      </c>
      <c r="C168" s="12" t="s">
        <v>370</v>
      </c>
      <c r="D168" s="81">
        <v>5</v>
      </c>
      <c r="E168" s="64">
        <v>12.5</v>
      </c>
      <c r="F168" s="64">
        <f>D168*E168</f>
        <v>62.5</v>
      </c>
      <c r="G168" s="27"/>
      <c r="H168" s="139">
        <v>0</v>
      </c>
      <c r="I168" s="108">
        <f t="shared" si="8"/>
        <v>0</v>
      </c>
      <c r="J168" s="27">
        <v>12.5</v>
      </c>
      <c r="K168" s="27"/>
      <c r="L168" s="27"/>
      <c r="M168" s="157"/>
      <c r="N168" s="27"/>
    </row>
    <row r="169" spans="1:14" ht="15">
      <c r="A169" s="71"/>
      <c r="B169" s="34" t="s">
        <v>625</v>
      </c>
      <c r="C169" s="12"/>
      <c r="D169" s="81"/>
      <c r="E169" s="14"/>
      <c r="F169" s="63">
        <f>SUM(F162:F168)</f>
        <v>1681.5</v>
      </c>
      <c r="G169" s="27"/>
      <c r="H169" s="140"/>
      <c r="I169" s="134">
        <f>SUM(I162:I168)</f>
        <v>0</v>
      </c>
      <c r="J169" s="27"/>
      <c r="K169" s="27"/>
      <c r="L169" s="27"/>
      <c r="M169" s="157"/>
      <c r="N169" s="27"/>
    </row>
    <row r="170" spans="1:14" ht="18.75">
      <c r="A170" s="16"/>
      <c r="B170" s="17"/>
      <c r="C170" s="28"/>
      <c r="D170" s="81"/>
      <c r="E170" s="14"/>
      <c r="F170" s="14"/>
      <c r="G170" s="27"/>
      <c r="H170" s="140"/>
      <c r="I170" s="106"/>
      <c r="J170" s="27"/>
      <c r="K170" s="27"/>
      <c r="L170" s="27"/>
      <c r="M170" s="157"/>
      <c r="N170" s="27"/>
    </row>
    <row r="171" spans="1:14" ht="18.75">
      <c r="A171" s="7" t="s">
        <v>367</v>
      </c>
      <c r="B171" s="8" t="s">
        <v>424</v>
      </c>
      <c r="C171" s="28"/>
      <c r="D171" s="81"/>
      <c r="E171" s="14"/>
      <c r="F171" s="14"/>
      <c r="G171" s="27"/>
      <c r="H171" s="140"/>
      <c r="I171" s="106"/>
      <c r="J171" s="27"/>
      <c r="K171" s="27"/>
      <c r="L171" s="27"/>
      <c r="M171" s="157"/>
      <c r="N171" s="27"/>
    </row>
    <row r="172" spans="1:14" ht="30">
      <c r="A172" s="33" t="s">
        <v>28</v>
      </c>
      <c r="B172" s="10" t="s">
        <v>425</v>
      </c>
      <c r="C172" s="23"/>
      <c r="D172" s="81"/>
      <c r="E172" s="14"/>
      <c r="F172" s="14"/>
      <c r="G172" s="27"/>
      <c r="H172" s="140"/>
      <c r="I172" s="106"/>
      <c r="J172" s="27"/>
      <c r="K172" s="27"/>
      <c r="L172" s="27"/>
      <c r="M172" s="157"/>
      <c r="N172" s="27"/>
    </row>
    <row r="173" spans="1:14" ht="15">
      <c r="A173" s="71"/>
      <c r="B173" s="4" t="s">
        <v>426</v>
      </c>
      <c r="C173" s="12" t="s">
        <v>345</v>
      </c>
      <c r="D173" s="81">
        <v>1</v>
      </c>
      <c r="E173" s="64">
        <v>9.8000000000000007</v>
      </c>
      <c r="F173" s="64">
        <f>D173*E173</f>
        <v>9.8000000000000007</v>
      </c>
      <c r="G173" s="27"/>
      <c r="H173" s="139">
        <v>0</v>
      </c>
      <c r="I173" s="108">
        <f t="shared" ref="I173" si="9">D173*H173</f>
        <v>0</v>
      </c>
      <c r="J173" s="27">
        <v>9.8000000000000007</v>
      </c>
      <c r="K173" s="27"/>
      <c r="L173" s="27"/>
      <c r="M173" s="157"/>
      <c r="N173" s="27"/>
    </row>
    <row r="174" spans="1:14" ht="15">
      <c r="A174" s="71"/>
      <c r="B174" s="34" t="s">
        <v>626</v>
      </c>
      <c r="C174" s="12"/>
      <c r="D174" s="81"/>
      <c r="E174" s="14"/>
      <c r="F174" s="63">
        <f>SUM(F173)</f>
        <v>9.8000000000000007</v>
      </c>
      <c r="G174" s="27"/>
      <c r="H174" s="140"/>
      <c r="I174" s="108">
        <f>SUM(I173)</f>
        <v>0</v>
      </c>
      <c r="J174" s="27"/>
      <c r="K174" s="27"/>
      <c r="L174" s="27"/>
      <c r="M174" s="157"/>
      <c r="N174" s="27"/>
    </row>
    <row r="175" spans="1:14" ht="18.75">
      <c r="A175" s="28"/>
      <c r="B175" s="17"/>
      <c r="C175" s="28"/>
      <c r="D175" s="81"/>
      <c r="E175" s="14"/>
      <c r="F175" s="14"/>
      <c r="G175" s="27"/>
      <c r="H175" s="140"/>
      <c r="I175" s="106"/>
      <c r="J175" s="27"/>
      <c r="K175" s="27"/>
      <c r="L175" s="27"/>
      <c r="M175" s="157"/>
      <c r="N175" s="27"/>
    </row>
    <row r="176" spans="1:14" ht="18.75">
      <c r="A176" s="7" t="s">
        <v>377</v>
      </c>
      <c r="B176" s="8" t="s">
        <v>427</v>
      </c>
      <c r="C176" s="28"/>
      <c r="D176" s="81"/>
      <c r="E176" s="14"/>
      <c r="F176" s="14"/>
      <c r="G176" s="27"/>
      <c r="H176" s="140"/>
      <c r="I176" s="106"/>
      <c r="J176" s="27"/>
      <c r="K176" s="27"/>
      <c r="L176" s="27"/>
      <c r="M176" s="157"/>
      <c r="N176" s="27"/>
    </row>
    <row r="177" spans="1:14" ht="30">
      <c r="A177" s="33" t="s">
        <v>29</v>
      </c>
      <c r="B177" s="145" t="s">
        <v>428</v>
      </c>
      <c r="C177" s="23"/>
      <c r="D177" s="81"/>
      <c r="E177" s="14"/>
      <c r="F177" s="14"/>
      <c r="G177" s="27"/>
      <c r="H177" s="140"/>
      <c r="I177" s="106"/>
      <c r="J177" s="27"/>
      <c r="K177" s="27"/>
      <c r="L177" s="27"/>
      <c r="M177" s="157"/>
      <c r="N177" s="27"/>
    </row>
    <row r="178" spans="1:14" ht="15">
      <c r="A178" s="71"/>
      <c r="B178" s="146" t="s">
        <v>62</v>
      </c>
      <c r="C178" s="12" t="s">
        <v>345</v>
      </c>
      <c r="D178" s="81">
        <v>1</v>
      </c>
      <c r="E178" s="64">
        <v>15</v>
      </c>
      <c r="F178" s="64">
        <f>D178*E178</f>
        <v>15</v>
      </c>
      <c r="G178" s="27"/>
      <c r="H178" s="139">
        <v>0</v>
      </c>
      <c r="I178" s="108">
        <f t="shared" ref="I178:I184" si="10">D178*H178</f>
        <v>0</v>
      </c>
      <c r="J178" s="27">
        <v>15</v>
      </c>
      <c r="K178" s="27"/>
      <c r="L178" s="27"/>
      <c r="M178" s="157"/>
      <c r="N178" s="27"/>
    </row>
    <row r="179" spans="1:14" ht="30">
      <c r="A179" s="33" t="s">
        <v>30</v>
      </c>
      <c r="B179" s="145" t="s">
        <v>429</v>
      </c>
      <c r="C179" s="23"/>
      <c r="D179" s="81"/>
      <c r="E179" s="14"/>
      <c r="F179" s="14"/>
      <c r="G179" s="27"/>
      <c r="H179" s="140"/>
      <c r="I179" s="108">
        <f t="shared" si="10"/>
        <v>0</v>
      </c>
      <c r="J179" s="27"/>
      <c r="K179" s="27"/>
      <c r="L179" s="27"/>
      <c r="M179" s="157"/>
      <c r="N179" s="27"/>
    </row>
    <row r="180" spans="1:14" ht="15">
      <c r="A180" s="71"/>
      <c r="B180" s="146" t="s">
        <v>430</v>
      </c>
      <c r="C180" s="12" t="s">
        <v>380</v>
      </c>
      <c r="D180" s="81">
        <v>1</v>
      </c>
      <c r="E180" s="64">
        <v>11</v>
      </c>
      <c r="F180" s="64">
        <f>D180*E180</f>
        <v>11</v>
      </c>
      <c r="G180" s="27"/>
      <c r="H180" s="139">
        <v>0</v>
      </c>
      <c r="I180" s="108">
        <f t="shared" si="10"/>
        <v>0</v>
      </c>
      <c r="J180" s="27">
        <v>11</v>
      </c>
      <c r="K180" s="27"/>
      <c r="L180" s="27"/>
      <c r="M180" s="157"/>
      <c r="N180" s="27"/>
    </row>
    <row r="181" spans="1:14" ht="60">
      <c r="A181" s="67" t="s">
        <v>159</v>
      </c>
      <c r="B181" s="145" t="s">
        <v>520</v>
      </c>
      <c r="C181" s="23"/>
      <c r="D181" s="81"/>
      <c r="E181" s="14"/>
      <c r="F181" s="14"/>
      <c r="G181" s="27"/>
      <c r="H181" s="140"/>
      <c r="I181" s="108">
        <f t="shared" si="10"/>
        <v>0</v>
      </c>
      <c r="J181" s="27"/>
      <c r="K181" s="27"/>
      <c r="L181" s="27"/>
      <c r="M181" s="157"/>
      <c r="N181" s="27"/>
    </row>
    <row r="182" spans="1:14" ht="15">
      <c r="A182" s="71"/>
      <c r="B182" s="146" t="s">
        <v>62</v>
      </c>
      <c r="C182" s="12" t="s">
        <v>345</v>
      </c>
      <c r="D182" s="81">
        <v>1</v>
      </c>
      <c r="E182" s="64">
        <v>27.5</v>
      </c>
      <c r="F182" s="64">
        <f>D182*E182</f>
        <v>27.5</v>
      </c>
      <c r="G182" s="27"/>
      <c r="H182" s="139">
        <v>0</v>
      </c>
      <c r="I182" s="108">
        <f t="shared" si="10"/>
        <v>0</v>
      </c>
      <c r="J182" s="27">
        <v>27.5</v>
      </c>
      <c r="K182" s="27"/>
      <c r="L182" s="27"/>
      <c r="M182" s="157"/>
      <c r="N182" s="27"/>
    </row>
    <row r="183" spans="1:14" ht="30">
      <c r="A183" s="67" t="s">
        <v>160</v>
      </c>
      <c r="B183" s="145" t="s">
        <v>523</v>
      </c>
      <c r="C183" s="23"/>
      <c r="D183" s="81"/>
      <c r="E183" s="14"/>
      <c r="F183" s="14"/>
      <c r="G183" s="27"/>
      <c r="H183" s="140"/>
      <c r="I183" s="108">
        <f t="shared" si="10"/>
        <v>0</v>
      </c>
      <c r="J183" s="27"/>
      <c r="K183" s="27"/>
      <c r="L183" s="27"/>
      <c r="M183" s="157"/>
      <c r="N183" s="27"/>
    </row>
    <row r="184" spans="1:14" ht="15">
      <c r="A184" s="71"/>
      <c r="B184" s="26" t="s">
        <v>430</v>
      </c>
      <c r="C184" s="12" t="s">
        <v>380</v>
      </c>
      <c r="D184" s="81">
        <v>1</v>
      </c>
      <c r="E184" s="64">
        <v>11.5</v>
      </c>
      <c r="F184" s="64">
        <f>D184*E184</f>
        <v>11.5</v>
      </c>
      <c r="G184" s="27"/>
      <c r="H184" s="139">
        <v>0</v>
      </c>
      <c r="I184" s="108">
        <f t="shared" si="10"/>
        <v>0</v>
      </c>
      <c r="J184" s="27">
        <v>11.5</v>
      </c>
      <c r="K184" s="27"/>
      <c r="L184" s="27"/>
      <c r="M184" s="157"/>
      <c r="N184" s="27"/>
    </row>
    <row r="185" spans="1:14" ht="15">
      <c r="A185" s="71"/>
      <c r="B185" s="34" t="s">
        <v>627</v>
      </c>
      <c r="C185" s="12"/>
      <c r="D185" s="81"/>
      <c r="E185" s="14"/>
      <c r="F185" s="63">
        <f>SUM(F178:F184)</f>
        <v>65</v>
      </c>
      <c r="G185" s="27"/>
      <c r="H185" s="140"/>
      <c r="I185" s="134">
        <f>SUM(I178:I184)</f>
        <v>0</v>
      </c>
      <c r="J185" s="27"/>
      <c r="K185" s="27"/>
      <c r="L185" s="27"/>
      <c r="M185" s="157"/>
      <c r="N185" s="27"/>
    </row>
    <row r="186" spans="1:14" ht="18.75">
      <c r="A186" s="16"/>
      <c r="B186" s="17"/>
      <c r="C186" s="16"/>
      <c r="D186" s="81"/>
      <c r="E186" s="14"/>
      <c r="F186" s="14"/>
      <c r="G186" s="27"/>
      <c r="H186" s="140"/>
      <c r="I186" s="106"/>
      <c r="J186" s="27"/>
      <c r="K186" s="27"/>
      <c r="L186" s="27"/>
      <c r="M186" s="157"/>
      <c r="N186" s="27"/>
    </row>
    <row r="187" spans="1:14" ht="18.75">
      <c r="A187" s="7" t="s">
        <v>381</v>
      </c>
      <c r="B187" s="8" t="s">
        <v>375</v>
      </c>
      <c r="C187" s="9"/>
      <c r="D187" s="81"/>
      <c r="E187" s="14"/>
      <c r="F187" s="14"/>
      <c r="G187" s="27"/>
      <c r="H187" s="140"/>
      <c r="I187" s="106"/>
      <c r="J187" s="27"/>
      <c r="K187" s="27"/>
      <c r="L187" s="27"/>
      <c r="M187" s="157"/>
      <c r="N187" s="27"/>
    </row>
    <row r="188" spans="1:14" ht="30">
      <c r="A188" s="33" t="s">
        <v>31</v>
      </c>
      <c r="B188" s="4" t="s">
        <v>740</v>
      </c>
      <c r="C188" s="9"/>
      <c r="D188" s="81"/>
      <c r="E188" s="14"/>
      <c r="F188" s="14"/>
      <c r="G188" s="27"/>
      <c r="H188" s="140"/>
      <c r="I188" s="106"/>
      <c r="J188" s="27"/>
      <c r="K188" s="27"/>
      <c r="L188" s="27"/>
      <c r="M188" s="157"/>
      <c r="N188" s="27"/>
    </row>
    <row r="189" spans="1:14" ht="15">
      <c r="A189" s="33"/>
      <c r="B189" s="4" t="s">
        <v>738</v>
      </c>
      <c r="C189" s="12" t="s">
        <v>380</v>
      </c>
      <c r="D189" s="81">
        <v>40</v>
      </c>
      <c r="E189" s="64">
        <v>68</v>
      </c>
      <c r="F189" s="64">
        <f>D189*E189</f>
        <v>2720</v>
      </c>
      <c r="G189" s="27"/>
      <c r="H189" s="139">
        <v>0</v>
      </c>
      <c r="I189" s="108">
        <f t="shared" ref="I189:I194" si="11">D189*H189</f>
        <v>0</v>
      </c>
      <c r="J189" s="27"/>
      <c r="K189" s="27"/>
      <c r="L189" s="27"/>
      <c r="M189" s="157"/>
      <c r="N189" s="27"/>
    </row>
    <row r="190" spans="1:14" ht="15">
      <c r="A190" s="33"/>
      <c r="B190" s="4" t="s">
        <v>739</v>
      </c>
      <c r="C190" s="12" t="s">
        <v>380</v>
      </c>
      <c r="D190" s="81">
        <v>1</v>
      </c>
      <c r="E190" s="64">
        <v>85</v>
      </c>
      <c r="F190" s="64">
        <f>D190*E190</f>
        <v>85</v>
      </c>
      <c r="G190" s="27"/>
      <c r="H190" s="139">
        <v>0</v>
      </c>
      <c r="I190" s="108">
        <f t="shared" si="11"/>
        <v>0</v>
      </c>
      <c r="J190" s="27">
        <v>62</v>
      </c>
      <c r="K190" s="77">
        <f>J190*1.2</f>
        <v>74.399999999999991</v>
      </c>
      <c r="L190" s="27"/>
      <c r="M190" s="157" t="e">
        <f>-(1-#REF!/J190)</f>
        <v>#REF!</v>
      </c>
      <c r="N190" s="27"/>
    </row>
    <row r="191" spans="1:14" ht="30">
      <c r="A191" s="33" t="s">
        <v>49</v>
      </c>
      <c r="B191" s="10" t="s">
        <v>376</v>
      </c>
      <c r="C191" s="12"/>
      <c r="D191" s="81"/>
      <c r="E191" s="14"/>
      <c r="F191" s="14"/>
      <c r="G191" s="27"/>
      <c r="H191" s="140"/>
      <c r="I191" s="108">
        <f t="shared" si="11"/>
        <v>0</v>
      </c>
      <c r="J191" s="27"/>
      <c r="K191" s="27"/>
      <c r="L191" s="27"/>
      <c r="M191" s="27"/>
      <c r="N191" s="27"/>
    </row>
    <row r="192" spans="1:14" ht="15">
      <c r="A192" s="33"/>
      <c r="B192" s="10" t="s">
        <v>525</v>
      </c>
      <c r="C192" s="12" t="s">
        <v>370</v>
      </c>
      <c r="D192" s="81">
        <v>1</v>
      </c>
      <c r="E192" s="64">
        <v>31</v>
      </c>
      <c r="F192" s="64">
        <f>D192*E192</f>
        <v>31</v>
      </c>
      <c r="G192" s="27"/>
      <c r="H192" s="139">
        <v>0</v>
      </c>
      <c r="I192" s="108">
        <f t="shared" si="11"/>
        <v>0</v>
      </c>
      <c r="J192" s="27">
        <v>31</v>
      </c>
      <c r="K192" s="27"/>
      <c r="L192" s="27"/>
      <c r="M192" s="27"/>
      <c r="N192" s="27"/>
    </row>
    <row r="193" spans="1:14" ht="45.75" customHeight="1">
      <c r="A193" s="33" t="s">
        <v>50</v>
      </c>
      <c r="B193" s="10" t="s">
        <v>438</v>
      </c>
      <c r="C193" s="23"/>
      <c r="D193" s="81"/>
      <c r="E193" s="14"/>
      <c r="F193" s="14"/>
      <c r="G193" s="27"/>
      <c r="H193" s="140"/>
      <c r="I193" s="108">
        <f t="shared" si="11"/>
        <v>0</v>
      </c>
      <c r="J193" s="27"/>
      <c r="K193" s="27"/>
      <c r="L193" s="27"/>
      <c r="M193" s="27"/>
      <c r="N193" s="27"/>
    </row>
    <row r="194" spans="1:14" ht="15">
      <c r="A194" s="71"/>
      <c r="B194" s="4" t="s">
        <v>430</v>
      </c>
      <c r="C194" s="12" t="s">
        <v>380</v>
      </c>
      <c r="D194" s="81">
        <v>1</v>
      </c>
      <c r="E194" s="64">
        <v>11.9</v>
      </c>
      <c r="F194" s="64">
        <f>D194*E194</f>
        <v>11.9</v>
      </c>
      <c r="G194" s="27"/>
      <c r="H194" s="139">
        <v>0</v>
      </c>
      <c r="I194" s="108">
        <f t="shared" si="11"/>
        <v>0</v>
      </c>
      <c r="J194" s="27">
        <v>11.9</v>
      </c>
      <c r="K194" s="27"/>
      <c r="L194" s="27"/>
      <c r="M194" s="27"/>
      <c r="N194" s="27"/>
    </row>
    <row r="195" spans="1:14" ht="15">
      <c r="A195" s="71"/>
      <c r="B195" s="34" t="s">
        <v>628</v>
      </c>
      <c r="C195" s="12"/>
      <c r="D195" s="81"/>
      <c r="E195" s="14"/>
      <c r="F195" s="63">
        <f>SUM(F190:F194)</f>
        <v>127.9</v>
      </c>
      <c r="G195" s="27"/>
      <c r="H195" s="140"/>
      <c r="I195" s="108">
        <f>SUM(I189:I194)</f>
        <v>0</v>
      </c>
      <c r="J195" s="27"/>
      <c r="K195" s="27"/>
      <c r="L195" s="27"/>
      <c r="M195" s="27"/>
      <c r="N195" s="27"/>
    </row>
    <row r="196" spans="1:14" ht="18" customHeight="1">
      <c r="A196" s="16"/>
      <c r="B196" s="17"/>
      <c r="C196" s="16"/>
      <c r="D196" s="81"/>
      <c r="E196" s="14"/>
      <c r="F196" s="14"/>
      <c r="G196" s="27"/>
      <c r="H196" s="140"/>
      <c r="I196" s="106"/>
      <c r="J196" s="27"/>
      <c r="K196" s="27"/>
      <c r="L196" s="27"/>
      <c r="M196" s="27"/>
      <c r="N196" s="27"/>
    </row>
    <row r="197" spans="1:14" ht="18.75">
      <c r="A197" s="7" t="s">
        <v>383</v>
      </c>
      <c r="B197" s="8" t="s">
        <v>461</v>
      </c>
      <c r="C197" s="28"/>
      <c r="D197" s="81"/>
      <c r="E197" s="14"/>
      <c r="F197" s="14"/>
      <c r="G197" s="27"/>
      <c r="H197" s="140"/>
      <c r="I197" s="106"/>
      <c r="J197" s="27"/>
      <c r="K197" s="27"/>
      <c r="L197" s="27"/>
      <c r="M197" s="27"/>
      <c r="N197" s="27"/>
    </row>
    <row r="198" spans="1:14" ht="30">
      <c r="A198" s="33" t="s">
        <v>32</v>
      </c>
      <c r="B198" s="10" t="s">
        <v>505</v>
      </c>
      <c r="C198" s="23"/>
      <c r="D198" s="81"/>
      <c r="E198" s="14"/>
      <c r="F198" s="14"/>
      <c r="G198" s="27"/>
      <c r="H198" s="140"/>
      <c r="I198" s="106"/>
      <c r="J198" s="27"/>
      <c r="K198" s="27"/>
      <c r="L198" s="27"/>
      <c r="M198" s="27"/>
      <c r="N198" s="27"/>
    </row>
    <row r="199" spans="1:14" ht="15">
      <c r="A199" s="71"/>
      <c r="B199" s="4" t="s">
        <v>462</v>
      </c>
      <c r="C199" s="12" t="s">
        <v>380</v>
      </c>
      <c r="D199" s="81">
        <v>1</v>
      </c>
      <c r="E199" s="64">
        <v>60</v>
      </c>
      <c r="F199" s="64">
        <f>D199*E199</f>
        <v>60</v>
      </c>
      <c r="G199" s="27"/>
      <c r="H199" s="139">
        <v>0</v>
      </c>
      <c r="I199" s="108">
        <f t="shared" ref="I199:I219" si="12">D199*H199</f>
        <v>0</v>
      </c>
      <c r="J199" s="27">
        <v>60</v>
      </c>
      <c r="K199" s="27"/>
      <c r="L199" s="27"/>
      <c r="M199" s="27"/>
      <c r="N199" s="27"/>
    </row>
    <row r="200" spans="1:14" ht="60">
      <c r="A200" s="33" t="s">
        <v>469</v>
      </c>
      <c r="B200" s="10" t="s">
        <v>463</v>
      </c>
      <c r="C200" s="23"/>
      <c r="D200" s="81"/>
      <c r="E200" s="14"/>
      <c r="F200" s="14"/>
      <c r="G200" s="27"/>
      <c r="H200" s="140"/>
      <c r="I200" s="108">
        <f t="shared" si="12"/>
        <v>0</v>
      </c>
      <c r="J200" s="27"/>
      <c r="K200" s="27"/>
      <c r="L200" s="27"/>
      <c r="M200" s="27"/>
      <c r="N200" s="27"/>
    </row>
    <row r="201" spans="1:14" ht="15">
      <c r="A201" s="71"/>
      <c r="B201" s="4" t="s">
        <v>430</v>
      </c>
      <c r="C201" s="12" t="s">
        <v>380</v>
      </c>
      <c r="D201" s="81">
        <v>1</v>
      </c>
      <c r="E201" s="64">
        <v>55</v>
      </c>
      <c r="F201" s="64">
        <f>D201*E201</f>
        <v>55</v>
      </c>
      <c r="G201" s="27"/>
      <c r="H201" s="139">
        <v>0</v>
      </c>
      <c r="I201" s="108">
        <f t="shared" si="12"/>
        <v>0</v>
      </c>
      <c r="J201" s="27">
        <v>55</v>
      </c>
      <c r="K201" s="27"/>
      <c r="L201" s="27"/>
      <c r="M201" s="27"/>
      <c r="N201" s="27"/>
    </row>
    <row r="202" spans="1:14" ht="45">
      <c r="A202" s="33" t="s">
        <v>470</v>
      </c>
      <c r="B202" s="10" t="s">
        <v>464</v>
      </c>
      <c r="C202" s="23"/>
      <c r="D202" s="81"/>
      <c r="E202" s="14"/>
      <c r="F202" s="14"/>
      <c r="G202" s="27"/>
      <c r="H202" s="140"/>
      <c r="I202" s="108">
        <f t="shared" si="12"/>
        <v>0</v>
      </c>
      <c r="J202" s="27"/>
      <c r="K202" s="27"/>
      <c r="L202" s="27"/>
      <c r="M202" s="27"/>
      <c r="N202" s="27"/>
    </row>
    <row r="203" spans="1:14" ht="15">
      <c r="A203" s="71"/>
      <c r="B203" s="4" t="s">
        <v>465</v>
      </c>
      <c r="C203" s="12" t="s">
        <v>380</v>
      </c>
      <c r="D203" s="81">
        <v>1</v>
      </c>
      <c r="E203" s="64">
        <v>35</v>
      </c>
      <c r="F203" s="64">
        <f>D203*E203</f>
        <v>35</v>
      </c>
      <c r="G203" s="27"/>
      <c r="H203" s="139">
        <v>0</v>
      </c>
      <c r="I203" s="108">
        <f t="shared" si="12"/>
        <v>0</v>
      </c>
      <c r="J203" s="27">
        <v>35</v>
      </c>
      <c r="K203" s="27"/>
      <c r="L203" s="27"/>
      <c r="M203" s="27"/>
      <c r="N203" s="27"/>
    </row>
    <row r="204" spans="1:14" ht="15">
      <c r="A204" s="33"/>
      <c r="B204" s="4" t="s">
        <v>466</v>
      </c>
      <c r="C204" s="12" t="s">
        <v>380</v>
      </c>
      <c r="D204" s="81">
        <v>1</v>
      </c>
      <c r="E204" s="64">
        <v>56</v>
      </c>
      <c r="F204" s="64">
        <f>D204*E204</f>
        <v>56</v>
      </c>
      <c r="G204" s="27"/>
      <c r="H204" s="139">
        <v>0</v>
      </c>
      <c r="I204" s="108">
        <f t="shared" si="12"/>
        <v>0</v>
      </c>
      <c r="J204" s="27">
        <v>56</v>
      </c>
      <c r="K204" s="27"/>
      <c r="L204" s="27"/>
      <c r="M204" s="27"/>
      <c r="N204" s="27"/>
    </row>
    <row r="205" spans="1:14" ht="32.25" customHeight="1">
      <c r="A205" s="33" t="s">
        <v>471</v>
      </c>
      <c r="B205" s="10" t="s">
        <v>467</v>
      </c>
      <c r="C205" s="23"/>
      <c r="D205" s="81"/>
      <c r="E205" s="14"/>
      <c r="F205" s="14"/>
      <c r="G205" s="27"/>
      <c r="H205" s="140"/>
      <c r="I205" s="108">
        <f t="shared" si="12"/>
        <v>0</v>
      </c>
      <c r="J205" s="27"/>
      <c r="K205" s="27"/>
      <c r="L205" s="27"/>
      <c r="M205" s="27"/>
      <c r="N205" s="27"/>
    </row>
    <row r="206" spans="1:14" ht="16.5" customHeight="1">
      <c r="A206" s="71"/>
      <c r="B206" s="4" t="s">
        <v>468</v>
      </c>
      <c r="C206" s="12" t="s">
        <v>380</v>
      </c>
      <c r="D206" s="81">
        <v>1</v>
      </c>
      <c r="E206" s="64">
        <v>60</v>
      </c>
      <c r="F206" s="64">
        <f>D206*E206</f>
        <v>60</v>
      </c>
      <c r="G206" s="27"/>
      <c r="H206" s="139">
        <v>0</v>
      </c>
      <c r="I206" s="108">
        <f t="shared" si="12"/>
        <v>0</v>
      </c>
      <c r="J206" s="27">
        <v>60</v>
      </c>
      <c r="K206" s="27"/>
      <c r="L206" s="27"/>
      <c r="M206" s="27"/>
      <c r="N206" s="27"/>
    </row>
    <row r="207" spans="1:14" ht="45">
      <c r="A207" s="67" t="s">
        <v>506</v>
      </c>
      <c r="B207" s="26" t="s">
        <v>507</v>
      </c>
      <c r="C207" s="12"/>
      <c r="D207" s="81"/>
      <c r="E207" s="14"/>
      <c r="F207" s="14"/>
      <c r="G207" s="27"/>
      <c r="H207" s="140"/>
      <c r="I207" s="108">
        <f t="shared" si="12"/>
        <v>0</v>
      </c>
      <c r="J207" s="27"/>
      <c r="K207" s="27"/>
      <c r="L207" s="27"/>
      <c r="M207" s="27"/>
      <c r="N207" s="27"/>
    </row>
    <row r="208" spans="1:14" ht="19.5" customHeight="1">
      <c r="A208" s="71"/>
      <c r="B208" s="26" t="s">
        <v>508</v>
      </c>
      <c r="C208" s="12" t="s">
        <v>380</v>
      </c>
      <c r="D208" s="81">
        <v>1</v>
      </c>
      <c r="E208" s="64">
        <v>12</v>
      </c>
      <c r="F208" s="64">
        <f>D208*E208</f>
        <v>12</v>
      </c>
      <c r="G208" s="27"/>
      <c r="H208" s="139">
        <v>0</v>
      </c>
      <c r="I208" s="108">
        <f t="shared" si="12"/>
        <v>0</v>
      </c>
      <c r="J208" s="27">
        <v>12</v>
      </c>
      <c r="K208" s="27"/>
      <c r="L208" s="27"/>
      <c r="M208" s="27"/>
      <c r="N208" s="27"/>
    </row>
    <row r="209" spans="1:14" ht="30">
      <c r="A209" s="67" t="s">
        <v>509</v>
      </c>
      <c r="B209" s="24" t="s">
        <v>510</v>
      </c>
      <c r="C209" s="23"/>
      <c r="D209" s="81"/>
      <c r="E209" s="14"/>
      <c r="F209" s="14"/>
      <c r="G209" s="27"/>
      <c r="H209" s="140"/>
      <c r="I209" s="108">
        <f t="shared" si="12"/>
        <v>0</v>
      </c>
      <c r="J209" s="27"/>
      <c r="K209" s="27"/>
      <c r="L209" s="27"/>
      <c r="M209" s="27"/>
      <c r="N209" s="27"/>
    </row>
    <row r="210" spans="1:14" ht="15">
      <c r="A210" s="71"/>
      <c r="B210" s="26" t="s">
        <v>462</v>
      </c>
      <c r="C210" s="12" t="s">
        <v>380</v>
      </c>
      <c r="D210" s="81">
        <v>1</v>
      </c>
      <c r="E210" s="64">
        <v>12</v>
      </c>
      <c r="F210" s="64">
        <f>D210*E210</f>
        <v>12</v>
      </c>
      <c r="G210" s="27"/>
      <c r="H210" s="139">
        <v>0</v>
      </c>
      <c r="I210" s="108">
        <f t="shared" si="12"/>
        <v>0</v>
      </c>
      <c r="J210" s="27">
        <v>12</v>
      </c>
      <c r="K210" s="27"/>
      <c r="L210" s="27"/>
      <c r="M210" s="27"/>
      <c r="N210" s="27"/>
    </row>
    <row r="211" spans="1:14" ht="75">
      <c r="A211" s="67" t="s">
        <v>511</v>
      </c>
      <c r="B211" s="24" t="s">
        <v>512</v>
      </c>
      <c r="C211" s="23"/>
      <c r="D211" s="81"/>
      <c r="E211" s="14"/>
      <c r="F211" s="14"/>
      <c r="G211" s="27"/>
      <c r="H211" s="140"/>
      <c r="I211" s="108">
        <f t="shared" si="12"/>
        <v>0</v>
      </c>
      <c r="J211" s="27"/>
      <c r="K211" s="27"/>
      <c r="L211" s="27"/>
      <c r="M211" s="27"/>
      <c r="N211" s="27"/>
    </row>
    <row r="212" spans="1:14" ht="15">
      <c r="A212" s="71"/>
      <c r="B212" s="26" t="s">
        <v>430</v>
      </c>
      <c r="C212" s="12" t="s">
        <v>380</v>
      </c>
      <c r="D212" s="81">
        <v>1</v>
      </c>
      <c r="E212" s="64">
        <v>12</v>
      </c>
      <c r="F212" s="64">
        <f>D212*E212</f>
        <v>12</v>
      </c>
      <c r="G212" s="27"/>
      <c r="H212" s="139">
        <v>0</v>
      </c>
      <c r="I212" s="108">
        <f t="shared" si="12"/>
        <v>0</v>
      </c>
      <c r="J212" s="27">
        <v>12</v>
      </c>
      <c r="K212" s="27"/>
      <c r="L212" s="27"/>
      <c r="M212" s="27"/>
      <c r="N212" s="27"/>
    </row>
    <row r="213" spans="1:14" ht="45">
      <c r="A213" s="67" t="s">
        <v>513</v>
      </c>
      <c r="B213" s="24" t="s">
        <v>514</v>
      </c>
      <c r="C213" s="23"/>
      <c r="D213" s="81"/>
      <c r="E213" s="14"/>
      <c r="F213" s="14"/>
      <c r="G213" s="27"/>
      <c r="H213" s="140"/>
      <c r="I213" s="108">
        <f t="shared" si="12"/>
        <v>0</v>
      </c>
      <c r="J213" s="27"/>
      <c r="K213" s="27"/>
      <c r="L213" s="27"/>
      <c r="M213" s="27"/>
      <c r="N213" s="27"/>
    </row>
    <row r="214" spans="1:14" ht="15">
      <c r="A214" s="71"/>
      <c r="B214" s="26" t="s">
        <v>465</v>
      </c>
      <c r="C214" s="12" t="s">
        <v>380</v>
      </c>
      <c r="D214" s="81">
        <v>1</v>
      </c>
      <c r="E214" s="64">
        <v>11</v>
      </c>
      <c r="F214" s="64">
        <f>D214*E214</f>
        <v>11</v>
      </c>
      <c r="G214" s="27"/>
      <c r="H214" s="139">
        <v>0</v>
      </c>
      <c r="I214" s="108">
        <f t="shared" si="12"/>
        <v>0</v>
      </c>
      <c r="J214" s="27">
        <v>11</v>
      </c>
      <c r="K214" s="27"/>
      <c r="L214" s="27"/>
      <c r="M214" s="27"/>
      <c r="N214" s="27"/>
    </row>
    <row r="215" spans="1:14" ht="15">
      <c r="A215" s="67"/>
      <c r="B215" s="26" t="s">
        <v>466</v>
      </c>
      <c r="C215" s="12" t="s">
        <v>380</v>
      </c>
      <c r="D215" s="81">
        <v>1</v>
      </c>
      <c r="E215" s="64">
        <v>18</v>
      </c>
      <c r="F215" s="64">
        <f>D215*E215</f>
        <v>18</v>
      </c>
      <c r="G215" s="27"/>
      <c r="H215" s="139">
        <v>0</v>
      </c>
      <c r="I215" s="108">
        <f t="shared" si="12"/>
        <v>0</v>
      </c>
      <c r="J215" s="27">
        <v>18</v>
      </c>
      <c r="K215" s="27"/>
      <c r="L215" s="27"/>
      <c r="M215" s="27"/>
      <c r="N215" s="27"/>
    </row>
    <row r="216" spans="1:14" ht="30">
      <c r="A216" s="67" t="s">
        <v>515</v>
      </c>
      <c r="B216" s="24" t="s">
        <v>516</v>
      </c>
      <c r="C216" s="23"/>
      <c r="D216" s="81"/>
      <c r="E216" s="14"/>
      <c r="F216" s="14"/>
      <c r="G216" s="27"/>
      <c r="H216" s="140"/>
      <c r="I216" s="108">
        <f t="shared" si="12"/>
        <v>0</v>
      </c>
      <c r="J216" s="27"/>
      <c r="K216" s="27"/>
      <c r="L216" s="27"/>
      <c r="M216" s="27"/>
      <c r="N216" s="27"/>
    </row>
    <row r="217" spans="1:14" ht="15">
      <c r="A217" s="71"/>
      <c r="B217" s="26" t="s">
        <v>468</v>
      </c>
      <c r="C217" s="12" t="s">
        <v>380</v>
      </c>
      <c r="D217" s="81">
        <v>1</v>
      </c>
      <c r="E217" s="64">
        <v>15</v>
      </c>
      <c r="F217" s="64">
        <f>D217*E217</f>
        <v>15</v>
      </c>
      <c r="G217" s="27"/>
      <c r="H217" s="139">
        <v>0</v>
      </c>
      <c r="I217" s="108">
        <f t="shared" si="12"/>
        <v>0</v>
      </c>
      <c r="J217" s="27">
        <v>15</v>
      </c>
      <c r="K217" s="27"/>
      <c r="L217" s="27"/>
      <c r="M217" s="27"/>
      <c r="N217" s="27"/>
    </row>
    <row r="218" spans="1:14" ht="39" customHeight="1">
      <c r="A218" s="67" t="s">
        <v>672</v>
      </c>
      <c r="B218" s="24" t="s">
        <v>673</v>
      </c>
      <c r="C218" s="12"/>
      <c r="D218" s="81"/>
      <c r="E218" s="14"/>
      <c r="F218" s="14"/>
      <c r="G218" s="27"/>
      <c r="H218" s="140"/>
      <c r="I218" s="108">
        <f t="shared" si="12"/>
        <v>0</v>
      </c>
      <c r="J218" s="27"/>
      <c r="K218" s="27"/>
      <c r="L218" s="27"/>
      <c r="M218" s="27"/>
      <c r="N218" s="27"/>
    </row>
    <row r="219" spans="1:14" ht="15">
      <c r="A219" s="71"/>
      <c r="B219" s="26" t="s">
        <v>62</v>
      </c>
      <c r="C219" s="12" t="s">
        <v>345</v>
      </c>
      <c r="D219" s="81">
        <v>1</v>
      </c>
      <c r="E219" s="64">
        <v>25</v>
      </c>
      <c r="F219" s="64">
        <f>D219*E219</f>
        <v>25</v>
      </c>
      <c r="G219" s="27"/>
      <c r="H219" s="139">
        <v>0</v>
      </c>
      <c r="I219" s="108">
        <f t="shared" si="12"/>
        <v>0</v>
      </c>
      <c r="J219" s="27">
        <v>25</v>
      </c>
      <c r="K219" s="27"/>
      <c r="L219" s="27"/>
      <c r="M219" s="27"/>
      <c r="N219" s="27"/>
    </row>
    <row r="220" spans="1:14" ht="15">
      <c r="A220" s="71"/>
      <c r="B220" s="34" t="s">
        <v>629</v>
      </c>
      <c r="C220" s="12"/>
      <c r="D220" s="81"/>
      <c r="E220" s="14"/>
      <c r="F220" s="63">
        <f>SUM(F199:F219)</f>
        <v>371</v>
      </c>
      <c r="G220" s="27"/>
      <c r="H220" s="140"/>
      <c r="I220" s="134">
        <f>SUM(I199:I219)</f>
        <v>0</v>
      </c>
      <c r="J220" s="27"/>
      <c r="K220" s="27"/>
      <c r="L220" s="27"/>
      <c r="M220" s="27"/>
      <c r="N220" s="27"/>
    </row>
    <row r="221" spans="1:14" ht="18.75">
      <c r="A221" s="14"/>
      <c r="B221" s="14"/>
      <c r="C221" s="16"/>
      <c r="D221" s="81"/>
      <c r="E221" s="14"/>
      <c r="F221" s="14"/>
      <c r="G221" s="27"/>
      <c r="H221" s="140"/>
      <c r="I221" s="106"/>
      <c r="J221" s="27"/>
      <c r="K221" s="27"/>
      <c r="L221" s="27"/>
      <c r="M221" s="27"/>
      <c r="N221" s="27"/>
    </row>
    <row r="222" spans="1:14" ht="18.75">
      <c r="A222" s="7" t="s">
        <v>384</v>
      </c>
      <c r="B222" s="8" t="s">
        <v>132</v>
      </c>
      <c r="C222" s="9"/>
      <c r="D222" s="81"/>
      <c r="E222" s="14"/>
      <c r="F222" s="14"/>
      <c r="G222" s="27"/>
      <c r="H222" s="140"/>
      <c r="I222" s="106"/>
      <c r="J222" s="27"/>
      <c r="K222" s="27"/>
      <c r="L222" s="27"/>
      <c r="M222" s="27"/>
      <c r="N222" s="27"/>
    </row>
    <row r="223" spans="1:14" ht="69.75" customHeight="1">
      <c r="A223" s="33" t="s">
        <v>450</v>
      </c>
      <c r="B223" s="10" t="s">
        <v>133</v>
      </c>
      <c r="C223" s="12" t="s">
        <v>345</v>
      </c>
      <c r="D223" s="81">
        <v>50</v>
      </c>
      <c r="E223" s="64">
        <v>32</v>
      </c>
      <c r="F223" s="64">
        <f>D223*E223</f>
        <v>1600</v>
      </c>
      <c r="G223" s="27"/>
      <c r="H223" s="139">
        <v>0</v>
      </c>
      <c r="I223" s="108">
        <f t="shared" ref="I223" si="13">D223*H223</f>
        <v>0</v>
      </c>
      <c r="J223" s="27">
        <v>32</v>
      </c>
      <c r="K223" s="27"/>
      <c r="L223" s="27"/>
      <c r="M223" s="27"/>
      <c r="N223" s="27"/>
    </row>
    <row r="224" spans="1:14" ht="15">
      <c r="A224" s="33"/>
      <c r="B224" s="34" t="s">
        <v>630</v>
      </c>
      <c r="C224" s="12"/>
      <c r="D224" s="81"/>
      <c r="E224" s="64"/>
      <c r="F224" s="63">
        <f>SUM(F223)</f>
        <v>1600</v>
      </c>
      <c r="G224" s="27"/>
      <c r="H224" s="139"/>
      <c r="I224" s="134">
        <f>I223</f>
        <v>0</v>
      </c>
      <c r="J224" s="27"/>
      <c r="K224" s="27"/>
      <c r="L224" s="27"/>
      <c r="M224" s="27"/>
      <c r="N224" s="27"/>
    </row>
    <row r="225" spans="1:14" ht="18.75">
      <c r="A225" s="16"/>
      <c r="B225" s="17"/>
      <c r="C225" s="16"/>
      <c r="D225" s="81"/>
      <c r="E225" s="14"/>
      <c r="F225" s="14"/>
      <c r="G225" s="27"/>
      <c r="H225" s="140"/>
      <c r="I225" s="108"/>
      <c r="J225" s="27"/>
      <c r="K225" s="27"/>
      <c r="L225" s="27"/>
      <c r="M225" s="27"/>
      <c r="N225" s="27"/>
    </row>
    <row r="226" spans="1:14" ht="18.75">
      <c r="A226" s="7" t="s">
        <v>386</v>
      </c>
      <c r="B226" s="8" t="s">
        <v>51</v>
      </c>
      <c r="C226" s="9"/>
      <c r="D226" s="81"/>
      <c r="E226" s="14"/>
      <c r="F226" s="14"/>
      <c r="G226" s="27"/>
      <c r="H226" s="140"/>
      <c r="I226" s="106"/>
      <c r="J226" s="27"/>
      <c r="K226" s="27"/>
      <c r="L226" s="27"/>
      <c r="M226" s="27"/>
      <c r="N226" s="27"/>
    </row>
    <row r="227" spans="1:14" ht="30">
      <c r="A227" s="33" t="s">
        <v>33</v>
      </c>
      <c r="B227" s="10" t="s">
        <v>48</v>
      </c>
      <c r="C227" s="12" t="s">
        <v>345</v>
      </c>
      <c r="D227" s="81">
        <v>1</v>
      </c>
      <c r="E227" s="64">
        <v>26</v>
      </c>
      <c r="F227" s="64">
        <f>D227*E227</f>
        <v>26</v>
      </c>
      <c r="G227" s="27"/>
      <c r="H227" s="139">
        <v>0</v>
      </c>
      <c r="I227" s="108">
        <f t="shared" ref="I227:I230" si="14">D227*H227</f>
        <v>0</v>
      </c>
      <c r="J227" s="27">
        <v>26</v>
      </c>
      <c r="K227" s="27"/>
      <c r="L227" s="27"/>
      <c r="M227" s="27"/>
      <c r="N227" s="27"/>
    </row>
    <row r="228" spans="1:14" ht="30">
      <c r="A228" s="33" t="s">
        <v>34</v>
      </c>
      <c r="B228" s="10" t="s">
        <v>53</v>
      </c>
      <c r="C228" s="12" t="s">
        <v>345</v>
      </c>
      <c r="D228" s="81">
        <v>1</v>
      </c>
      <c r="E228" s="64">
        <v>27</v>
      </c>
      <c r="F228" s="64">
        <f>D228*E228</f>
        <v>27</v>
      </c>
      <c r="G228" s="27"/>
      <c r="H228" s="139">
        <v>0</v>
      </c>
      <c r="I228" s="108">
        <f t="shared" si="14"/>
        <v>0</v>
      </c>
      <c r="J228" s="27">
        <v>27</v>
      </c>
      <c r="K228" s="27"/>
      <c r="L228" s="27"/>
      <c r="M228" s="27"/>
      <c r="N228" s="27"/>
    </row>
    <row r="229" spans="1:14" ht="15">
      <c r="A229" s="33" t="s">
        <v>451</v>
      </c>
      <c r="B229" s="10" t="s">
        <v>52</v>
      </c>
      <c r="C229" s="12" t="s">
        <v>345</v>
      </c>
      <c r="D229" s="81">
        <v>1</v>
      </c>
      <c r="E229" s="64">
        <v>32</v>
      </c>
      <c r="F229" s="64">
        <f>D229*E229</f>
        <v>32</v>
      </c>
      <c r="G229" s="27"/>
      <c r="H229" s="139">
        <v>0</v>
      </c>
      <c r="I229" s="108">
        <f t="shared" si="14"/>
        <v>0</v>
      </c>
      <c r="J229" s="27">
        <v>32</v>
      </c>
      <c r="K229" s="27"/>
      <c r="L229" s="27"/>
      <c r="M229" s="27"/>
      <c r="N229" s="27"/>
    </row>
    <row r="230" spans="1:14" ht="15">
      <c r="A230" s="33" t="s">
        <v>452</v>
      </c>
      <c r="B230" s="10" t="s">
        <v>58</v>
      </c>
      <c r="C230" s="12" t="s">
        <v>345</v>
      </c>
      <c r="D230" s="81">
        <v>1</v>
      </c>
      <c r="E230" s="64">
        <v>37</v>
      </c>
      <c r="F230" s="64">
        <f>D230*E230</f>
        <v>37</v>
      </c>
      <c r="G230" s="27"/>
      <c r="H230" s="139">
        <v>0</v>
      </c>
      <c r="I230" s="108">
        <f t="shared" si="14"/>
        <v>0</v>
      </c>
      <c r="J230" s="27">
        <v>37</v>
      </c>
      <c r="K230" s="27"/>
      <c r="L230" s="27"/>
      <c r="M230" s="27"/>
      <c r="N230" s="27"/>
    </row>
    <row r="231" spans="1:14" ht="15">
      <c r="A231" s="33"/>
      <c r="B231" s="34" t="s">
        <v>631</v>
      </c>
      <c r="C231" s="12"/>
      <c r="D231" s="81"/>
      <c r="E231" s="14"/>
      <c r="F231" s="63">
        <f>SUM(F227:F230)</f>
        <v>122</v>
      </c>
      <c r="G231" s="27"/>
      <c r="H231" s="140"/>
      <c r="I231" s="134">
        <f>SUM(I227:I230)</f>
        <v>0</v>
      </c>
      <c r="J231" s="27"/>
      <c r="K231" s="27"/>
      <c r="L231" s="27"/>
      <c r="M231" s="27"/>
      <c r="N231" s="27"/>
    </row>
    <row r="232" spans="1:14" ht="18.75">
      <c r="A232" s="16"/>
      <c r="B232" s="17"/>
      <c r="C232" s="16"/>
      <c r="D232" s="81"/>
      <c r="E232" s="14"/>
      <c r="F232" s="14"/>
      <c r="G232" s="27"/>
      <c r="H232" s="140"/>
      <c r="I232" s="106"/>
      <c r="J232" s="27"/>
      <c r="K232" s="27"/>
      <c r="L232" s="27"/>
      <c r="M232" s="27"/>
      <c r="N232" s="27"/>
    </row>
    <row r="233" spans="1:14" ht="18.75">
      <c r="A233" s="7" t="s">
        <v>395</v>
      </c>
      <c r="B233" s="8" t="s">
        <v>363</v>
      </c>
      <c r="C233" s="9"/>
      <c r="D233" s="81"/>
      <c r="E233" s="14"/>
      <c r="F233" s="14"/>
      <c r="G233" s="27"/>
      <c r="H233" s="140"/>
      <c r="I233" s="106"/>
      <c r="J233" s="27"/>
      <c r="K233" s="27"/>
      <c r="L233" s="27"/>
      <c r="M233" s="27"/>
      <c r="N233" s="27"/>
    </row>
    <row r="234" spans="1:14" ht="45">
      <c r="A234" s="33" t="s">
        <v>35</v>
      </c>
      <c r="B234" s="10" t="s">
        <v>25</v>
      </c>
      <c r="C234" s="12" t="s">
        <v>345</v>
      </c>
      <c r="D234" s="81">
        <v>1</v>
      </c>
      <c r="E234" s="64">
        <v>4</v>
      </c>
      <c r="F234" s="64">
        <f>D234*E234</f>
        <v>4</v>
      </c>
      <c r="G234" s="27"/>
      <c r="H234" s="139">
        <v>0</v>
      </c>
      <c r="I234" s="108">
        <f t="shared" ref="I234:I241" si="15">D234*H234</f>
        <v>0</v>
      </c>
      <c r="J234" s="27">
        <v>4</v>
      </c>
      <c r="K234" s="27"/>
      <c r="L234" s="27"/>
      <c r="M234" s="27"/>
      <c r="N234" s="27"/>
    </row>
    <row r="235" spans="1:14" ht="30">
      <c r="A235" s="33" t="s">
        <v>36</v>
      </c>
      <c r="B235" s="10" t="s">
        <v>374</v>
      </c>
      <c r="C235" s="12" t="s">
        <v>345</v>
      </c>
      <c r="D235" s="81">
        <v>1</v>
      </c>
      <c r="E235" s="64">
        <v>5.3</v>
      </c>
      <c r="F235" s="64">
        <f>D235*E235</f>
        <v>5.3</v>
      </c>
      <c r="G235" s="27"/>
      <c r="H235" s="139">
        <v>0</v>
      </c>
      <c r="I235" s="108">
        <f t="shared" si="15"/>
        <v>0</v>
      </c>
      <c r="J235" s="27">
        <v>5.3</v>
      </c>
      <c r="K235" s="27"/>
      <c r="L235" s="27"/>
      <c r="M235" s="27"/>
      <c r="N235" s="27"/>
    </row>
    <row r="236" spans="1:14" ht="30">
      <c r="A236" s="33" t="s">
        <v>37</v>
      </c>
      <c r="B236" s="145" t="s">
        <v>364</v>
      </c>
      <c r="C236" s="12" t="s">
        <v>345</v>
      </c>
      <c r="D236" s="81">
        <v>1</v>
      </c>
      <c r="E236" s="64">
        <v>5.3</v>
      </c>
      <c r="F236" s="64">
        <f>D236*E236</f>
        <v>5.3</v>
      </c>
      <c r="G236" s="27"/>
      <c r="H236" s="139">
        <v>0</v>
      </c>
      <c r="I236" s="108">
        <f t="shared" si="15"/>
        <v>0</v>
      </c>
      <c r="J236" s="27">
        <v>5.3</v>
      </c>
      <c r="K236" s="27"/>
      <c r="L236" s="27"/>
      <c r="M236" s="27"/>
      <c r="N236" s="27"/>
    </row>
    <row r="237" spans="1:14" ht="15">
      <c r="A237" s="33" t="s">
        <v>446</v>
      </c>
      <c r="B237" s="145" t="s">
        <v>26</v>
      </c>
      <c r="C237" s="12" t="s">
        <v>345</v>
      </c>
      <c r="D237" s="81">
        <v>1</v>
      </c>
      <c r="E237" s="64">
        <v>1.8</v>
      </c>
      <c r="F237" s="64">
        <f>D237*E237</f>
        <v>1.8</v>
      </c>
      <c r="G237" s="27"/>
      <c r="H237" s="139">
        <v>0</v>
      </c>
      <c r="I237" s="108">
        <f t="shared" si="15"/>
        <v>0</v>
      </c>
      <c r="J237" s="27">
        <v>1.8</v>
      </c>
      <c r="K237" s="27"/>
      <c r="L237" s="27"/>
      <c r="M237" s="27"/>
      <c r="N237" s="27"/>
    </row>
    <row r="238" spans="1:14" ht="30">
      <c r="A238" s="33" t="s">
        <v>445</v>
      </c>
      <c r="B238" s="145" t="s">
        <v>494</v>
      </c>
      <c r="C238" s="12" t="s">
        <v>345</v>
      </c>
      <c r="D238" s="81">
        <v>1</v>
      </c>
      <c r="E238" s="64">
        <v>3.2</v>
      </c>
      <c r="F238" s="64">
        <f>D238*E238</f>
        <v>3.2</v>
      </c>
      <c r="G238" s="27"/>
      <c r="H238" s="139">
        <v>0</v>
      </c>
      <c r="I238" s="108">
        <f t="shared" si="15"/>
        <v>0</v>
      </c>
      <c r="J238" s="27">
        <v>3.2</v>
      </c>
      <c r="K238" s="27"/>
      <c r="L238" s="27"/>
      <c r="M238" s="27"/>
      <c r="N238" s="27"/>
    </row>
    <row r="239" spans="1:14" ht="16.5" customHeight="1">
      <c r="A239" s="33" t="s">
        <v>497</v>
      </c>
      <c r="B239" s="145" t="s">
        <v>495</v>
      </c>
      <c r="C239" s="23"/>
      <c r="D239" s="81"/>
      <c r="E239" s="14"/>
      <c r="F239" s="14"/>
      <c r="G239" s="27"/>
      <c r="H239" s="140"/>
      <c r="I239" s="108">
        <f t="shared" si="15"/>
        <v>0</v>
      </c>
      <c r="J239" s="27"/>
      <c r="K239" s="27"/>
      <c r="L239" s="27"/>
      <c r="M239" s="27"/>
      <c r="N239" s="27"/>
    </row>
    <row r="240" spans="1:14" ht="16.5" customHeight="1">
      <c r="A240" s="71"/>
      <c r="B240" s="146" t="s">
        <v>496</v>
      </c>
      <c r="C240" s="12" t="s">
        <v>345</v>
      </c>
      <c r="D240" s="81">
        <v>1</v>
      </c>
      <c r="E240" s="64">
        <v>5.5</v>
      </c>
      <c r="F240" s="64">
        <f>D240*E240</f>
        <v>5.5</v>
      </c>
      <c r="G240" s="27"/>
      <c r="H240" s="139">
        <v>0</v>
      </c>
      <c r="I240" s="108">
        <f t="shared" si="15"/>
        <v>0</v>
      </c>
      <c r="J240" s="27">
        <v>5.5</v>
      </c>
      <c r="K240" s="27"/>
      <c r="L240" s="27"/>
      <c r="M240" s="27"/>
      <c r="N240" s="27"/>
    </row>
    <row r="241" spans="1:14" ht="15.75" customHeight="1">
      <c r="A241" s="67" t="s">
        <v>521</v>
      </c>
      <c r="B241" s="145" t="s">
        <v>522</v>
      </c>
      <c r="C241" s="12" t="s">
        <v>345</v>
      </c>
      <c r="D241" s="81">
        <v>1</v>
      </c>
      <c r="E241" s="64">
        <v>19</v>
      </c>
      <c r="F241" s="64">
        <f>D241*E241</f>
        <v>19</v>
      </c>
      <c r="G241" s="27"/>
      <c r="H241" s="139">
        <v>0</v>
      </c>
      <c r="I241" s="108">
        <f t="shared" si="15"/>
        <v>0</v>
      </c>
      <c r="J241" s="27">
        <v>19</v>
      </c>
      <c r="K241" s="27"/>
      <c r="L241" s="27"/>
      <c r="M241" s="27"/>
      <c r="N241" s="27"/>
    </row>
    <row r="242" spans="1:14" ht="19.5" customHeight="1">
      <c r="A242" s="67"/>
      <c r="B242" s="34" t="s">
        <v>632</v>
      </c>
      <c r="C242" s="12"/>
      <c r="D242" s="81"/>
      <c r="E242" s="14"/>
      <c r="F242" s="63">
        <f>SUM(F234:F241)</f>
        <v>44.1</v>
      </c>
      <c r="G242" s="27"/>
      <c r="H242" s="140"/>
      <c r="I242" s="134">
        <f>SUM(I234:I241)</f>
        <v>0</v>
      </c>
      <c r="J242" s="27"/>
      <c r="K242" s="27"/>
      <c r="L242" s="27"/>
      <c r="M242" s="27"/>
      <c r="N242" s="27"/>
    </row>
    <row r="243" spans="1:14" ht="17.25" customHeight="1">
      <c r="A243" s="16"/>
      <c r="B243" s="17"/>
      <c r="C243" s="16"/>
      <c r="D243" s="81"/>
      <c r="E243" s="14"/>
      <c r="F243" s="14"/>
      <c r="G243" s="27"/>
      <c r="H243" s="140"/>
      <c r="I243" s="106"/>
      <c r="J243" s="27"/>
      <c r="K243" s="27"/>
      <c r="L243" s="27"/>
      <c r="M243" s="27"/>
      <c r="N243" s="27"/>
    </row>
    <row r="244" spans="1:14" ht="30.75" customHeight="1">
      <c r="A244" s="7" t="s">
        <v>45</v>
      </c>
      <c r="B244" s="8" t="s">
        <v>365</v>
      </c>
      <c r="C244" s="9"/>
      <c r="D244" s="81"/>
      <c r="E244" s="14"/>
      <c r="F244" s="14"/>
      <c r="G244" s="27"/>
      <c r="H244" s="140"/>
      <c r="I244" s="106"/>
      <c r="J244" s="27"/>
      <c r="K244" s="27"/>
      <c r="L244" s="27"/>
      <c r="M244" s="27"/>
      <c r="N244" s="27"/>
    </row>
    <row r="245" spans="1:14" ht="28.5" customHeight="1">
      <c r="A245" s="33" t="s">
        <v>46</v>
      </c>
      <c r="B245" s="10" t="s">
        <v>366</v>
      </c>
      <c r="C245" s="12" t="s">
        <v>345</v>
      </c>
      <c r="D245" s="81">
        <v>1</v>
      </c>
      <c r="E245" s="64">
        <v>38</v>
      </c>
      <c r="F245" s="64">
        <f>D245*E245</f>
        <v>38</v>
      </c>
      <c r="G245" s="27"/>
      <c r="H245" s="139">
        <v>0</v>
      </c>
      <c r="I245" s="108">
        <f t="shared" ref="I245:I247" si="16">D245*H245</f>
        <v>0</v>
      </c>
      <c r="J245" s="27">
        <v>38</v>
      </c>
      <c r="K245" s="27"/>
      <c r="L245" s="27"/>
      <c r="M245" s="27"/>
      <c r="N245" s="27"/>
    </row>
    <row r="246" spans="1:14" ht="52.5" customHeight="1">
      <c r="A246" s="67" t="s">
        <v>526</v>
      </c>
      <c r="B246" s="24" t="s">
        <v>439</v>
      </c>
      <c r="C246" s="23"/>
      <c r="D246" s="81"/>
      <c r="E246" s="64"/>
      <c r="F246" s="64">
        <f>D246*E246</f>
        <v>0</v>
      </c>
      <c r="G246" s="27"/>
      <c r="H246" s="139"/>
      <c r="I246" s="108">
        <f t="shared" si="16"/>
        <v>0</v>
      </c>
      <c r="J246" s="27"/>
      <c r="K246" s="27"/>
      <c r="L246" s="27"/>
      <c r="M246" s="27"/>
      <c r="N246" s="27"/>
    </row>
    <row r="247" spans="1:14" ht="16.899999999999999" customHeight="1">
      <c r="A247" s="71"/>
      <c r="B247" s="26" t="s">
        <v>62</v>
      </c>
      <c r="C247" s="12" t="s">
        <v>345</v>
      </c>
      <c r="D247" s="81">
        <v>1</v>
      </c>
      <c r="E247" s="64">
        <v>20</v>
      </c>
      <c r="F247" s="64">
        <f>D247*E247</f>
        <v>20</v>
      </c>
      <c r="G247" s="27"/>
      <c r="H247" s="139">
        <v>0</v>
      </c>
      <c r="I247" s="108">
        <f t="shared" si="16"/>
        <v>0</v>
      </c>
      <c r="J247" s="27">
        <v>20</v>
      </c>
      <c r="K247" s="27"/>
      <c r="L247" s="27"/>
      <c r="M247" s="27"/>
      <c r="N247" s="27"/>
    </row>
    <row r="248" spans="1:14" ht="28.15" customHeight="1">
      <c r="A248" s="71"/>
      <c r="B248" s="34" t="s">
        <v>633</v>
      </c>
      <c r="C248" s="12"/>
      <c r="D248" s="81"/>
      <c r="E248" s="14"/>
      <c r="F248" s="63">
        <f>SUM(F245:F247)</f>
        <v>58</v>
      </c>
      <c r="G248" s="27"/>
      <c r="H248" s="140"/>
      <c r="I248" s="134">
        <f>SUM(I245:I247)</f>
        <v>0</v>
      </c>
      <c r="J248" s="27"/>
      <c r="K248" s="27"/>
      <c r="L248" s="27"/>
      <c r="M248" s="27"/>
      <c r="N248" s="27"/>
    </row>
    <row r="249" spans="1:14" ht="15.6" customHeight="1">
      <c r="A249" s="16"/>
      <c r="B249" s="17"/>
      <c r="C249" s="16"/>
      <c r="D249" s="81"/>
      <c r="E249" s="14"/>
      <c r="F249" s="14"/>
      <c r="G249" s="27"/>
      <c r="H249" s="140"/>
      <c r="I249" s="106"/>
      <c r="J249" s="27"/>
      <c r="K249" s="27"/>
      <c r="L249" s="27"/>
      <c r="M249" s="27"/>
      <c r="N249" s="27"/>
    </row>
    <row r="250" spans="1:14" ht="17.45" customHeight="1">
      <c r="A250" s="7" t="s">
        <v>447</v>
      </c>
      <c r="B250" s="8" t="s">
        <v>472</v>
      </c>
      <c r="C250" s="28"/>
      <c r="D250" s="81"/>
      <c r="E250" s="14"/>
      <c r="F250" s="14"/>
      <c r="G250" s="27"/>
      <c r="H250" s="140"/>
      <c r="I250" s="106"/>
      <c r="J250" s="27"/>
      <c r="K250" s="27"/>
      <c r="L250" s="27"/>
      <c r="M250" s="27"/>
      <c r="N250" s="27"/>
    </row>
    <row r="251" spans="1:14" ht="16.899999999999999" customHeight="1">
      <c r="A251" s="33" t="s">
        <v>453</v>
      </c>
      <c r="B251" s="10" t="s">
        <v>473</v>
      </c>
      <c r="C251" s="23"/>
      <c r="D251" s="81"/>
      <c r="E251" s="14"/>
      <c r="F251" s="14"/>
      <c r="G251" s="27"/>
      <c r="H251" s="140"/>
      <c r="I251" s="106"/>
      <c r="J251" s="27"/>
      <c r="K251" s="27"/>
      <c r="L251" s="27"/>
      <c r="M251" s="27"/>
      <c r="N251" s="27"/>
    </row>
    <row r="252" spans="1:14" ht="17.45" customHeight="1">
      <c r="A252" s="33"/>
      <c r="B252" s="10" t="s">
        <v>474</v>
      </c>
      <c r="C252" s="12" t="s">
        <v>370</v>
      </c>
      <c r="D252" s="81">
        <v>1</v>
      </c>
      <c r="E252" s="64">
        <v>48</v>
      </c>
      <c r="F252" s="64">
        <f>D252*E252</f>
        <v>48</v>
      </c>
      <c r="G252" s="27"/>
      <c r="H252" s="139">
        <v>0</v>
      </c>
      <c r="I252" s="108">
        <f t="shared" ref="I252:I257" si="17">D252*H252</f>
        <v>0</v>
      </c>
      <c r="J252" s="27">
        <v>48</v>
      </c>
      <c r="K252" s="27"/>
      <c r="L252" s="27"/>
      <c r="M252" s="27"/>
      <c r="N252" s="27"/>
    </row>
    <row r="253" spans="1:14" ht="17.45" customHeight="1">
      <c r="A253" s="71"/>
      <c r="B253" s="4" t="s">
        <v>475</v>
      </c>
      <c r="C253" s="12" t="s">
        <v>370</v>
      </c>
      <c r="D253" s="81">
        <v>1</v>
      </c>
      <c r="E253" s="64">
        <v>48</v>
      </c>
      <c r="F253" s="64">
        <f>D253*E253</f>
        <v>48</v>
      </c>
      <c r="G253" s="27"/>
      <c r="H253" s="139">
        <v>0</v>
      </c>
      <c r="I253" s="108">
        <f t="shared" si="17"/>
        <v>0</v>
      </c>
      <c r="J253" s="27">
        <v>48</v>
      </c>
      <c r="K253" s="27"/>
      <c r="L253" s="27"/>
      <c r="M253" s="27"/>
      <c r="N253" s="27"/>
    </row>
    <row r="254" spans="1:14" ht="15.75" customHeight="1">
      <c r="A254" s="33"/>
      <c r="B254" s="4" t="s">
        <v>476</v>
      </c>
      <c r="C254" s="12" t="s">
        <v>370</v>
      </c>
      <c r="D254" s="81">
        <v>1</v>
      </c>
      <c r="E254" s="64">
        <v>48</v>
      </c>
      <c r="F254" s="64">
        <f>D254*E254</f>
        <v>48</v>
      </c>
      <c r="G254" s="27"/>
      <c r="H254" s="139">
        <v>0</v>
      </c>
      <c r="I254" s="108">
        <f t="shared" si="17"/>
        <v>0</v>
      </c>
      <c r="J254" s="27">
        <v>48</v>
      </c>
      <c r="K254" s="27"/>
      <c r="L254" s="27"/>
      <c r="M254" s="27"/>
      <c r="N254" s="27"/>
    </row>
    <row r="255" spans="1:14" ht="18" customHeight="1">
      <c r="A255" s="33" t="s">
        <v>454</v>
      </c>
      <c r="B255" s="10" t="s">
        <v>477</v>
      </c>
      <c r="C255" s="23"/>
      <c r="D255" s="81"/>
      <c r="E255" s="14"/>
      <c r="F255" s="14"/>
      <c r="G255" s="27"/>
      <c r="H255" s="140"/>
      <c r="I255" s="108">
        <f t="shared" si="17"/>
        <v>0</v>
      </c>
      <c r="J255" s="27"/>
      <c r="K255" s="27"/>
      <c r="L255" s="27"/>
      <c r="M255" s="27"/>
      <c r="N255" s="27"/>
    </row>
    <row r="256" spans="1:14" ht="18" customHeight="1">
      <c r="A256" s="71"/>
      <c r="B256" s="4" t="s">
        <v>478</v>
      </c>
      <c r="C256" s="12" t="s">
        <v>370</v>
      </c>
      <c r="D256" s="81">
        <v>1</v>
      </c>
      <c r="E256" s="64">
        <v>45</v>
      </c>
      <c r="F256" s="64">
        <f>D256*E256</f>
        <v>45</v>
      </c>
      <c r="G256" s="27"/>
      <c r="H256" s="139">
        <v>0</v>
      </c>
      <c r="I256" s="108">
        <f t="shared" si="17"/>
        <v>0</v>
      </c>
      <c r="J256" s="27">
        <v>45</v>
      </c>
      <c r="K256" s="27"/>
      <c r="L256" s="27"/>
      <c r="M256" s="27"/>
      <c r="N256" s="27"/>
    </row>
    <row r="257" spans="1:14" ht="16.899999999999999" customHeight="1">
      <c r="A257" s="33"/>
      <c r="B257" s="4" t="s">
        <v>479</v>
      </c>
      <c r="C257" s="12" t="s">
        <v>345</v>
      </c>
      <c r="D257" s="81">
        <v>1</v>
      </c>
      <c r="E257" s="64">
        <v>32</v>
      </c>
      <c r="F257" s="64">
        <f>D257*E257</f>
        <v>32</v>
      </c>
      <c r="G257" s="27"/>
      <c r="H257" s="139">
        <v>0</v>
      </c>
      <c r="I257" s="108">
        <f t="shared" si="17"/>
        <v>0</v>
      </c>
      <c r="J257" s="27">
        <v>32</v>
      </c>
      <c r="K257" s="27"/>
      <c r="L257" s="27"/>
      <c r="M257" s="27"/>
      <c r="N257" s="27"/>
    </row>
    <row r="258" spans="1:14" ht="17.25" customHeight="1">
      <c r="A258" s="33"/>
      <c r="B258" s="34" t="s">
        <v>634</v>
      </c>
      <c r="C258" s="12"/>
      <c r="D258" s="81"/>
      <c r="E258" s="14"/>
      <c r="F258" s="63">
        <f>SUM(F252:F257)</f>
        <v>221</v>
      </c>
      <c r="G258" s="27"/>
      <c r="H258" s="140"/>
      <c r="I258" s="134">
        <f>SUM(I252:I257)</f>
        <v>0</v>
      </c>
      <c r="J258" s="27"/>
      <c r="K258" s="27"/>
      <c r="L258" s="27"/>
      <c r="M258" s="27"/>
      <c r="N258" s="27"/>
    </row>
    <row r="259" spans="1:14" ht="15.75" customHeight="1">
      <c r="A259" s="16"/>
      <c r="B259" s="17"/>
      <c r="C259" s="16"/>
      <c r="D259" s="81"/>
      <c r="E259" s="14"/>
      <c r="F259" s="14"/>
      <c r="G259" s="27"/>
      <c r="H259" s="140"/>
      <c r="I259" s="106"/>
      <c r="J259" s="27"/>
      <c r="K259" s="27"/>
      <c r="L259" s="27"/>
      <c r="M259" s="27"/>
      <c r="N259" s="27"/>
    </row>
    <row r="260" spans="1:14" ht="18.75">
      <c r="A260" s="7" t="s">
        <v>448</v>
      </c>
      <c r="B260" s="8" t="s">
        <v>360</v>
      </c>
      <c r="C260" s="9"/>
      <c r="D260" s="81"/>
      <c r="E260" s="14"/>
      <c r="F260" s="14"/>
      <c r="G260" s="27"/>
      <c r="H260" s="140"/>
      <c r="I260" s="106"/>
      <c r="J260" s="27"/>
      <c r="K260" s="27"/>
      <c r="L260" s="27"/>
      <c r="M260" s="27"/>
      <c r="N260" s="27"/>
    </row>
    <row r="261" spans="1:14" ht="30">
      <c r="A261" s="33" t="s">
        <v>455</v>
      </c>
      <c r="B261" s="10" t="s">
        <v>361</v>
      </c>
      <c r="C261" s="12" t="s">
        <v>345</v>
      </c>
      <c r="D261" s="81">
        <v>1</v>
      </c>
      <c r="E261" s="64">
        <v>20</v>
      </c>
      <c r="F261" s="64">
        <f>D261*E261</f>
        <v>20</v>
      </c>
      <c r="G261" s="27"/>
      <c r="H261" s="139">
        <v>0</v>
      </c>
      <c r="I261" s="108">
        <f t="shared" ref="I261:I270" si="18">D261*H261</f>
        <v>0</v>
      </c>
      <c r="J261" s="27">
        <v>20</v>
      </c>
      <c r="K261" s="27"/>
      <c r="L261" s="27"/>
      <c r="M261" s="27"/>
      <c r="N261" s="27"/>
    </row>
    <row r="262" spans="1:14" ht="30">
      <c r="A262" s="33" t="s">
        <v>456</v>
      </c>
      <c r="B262" s="10" t="s">
        <v>437</v>
      </c>
      <c r="C262" s="23"/>
      <c r="D262" s="81"/>
      <c r="E262" s="14"/>
      <c r="F262" s="14"/>
      <c r="G262" s="27"/>
      <c r="H262" s="140"/>
      <c r="I262" s="108">
        <f t="shared" si="18"/>
        <v>0</v>
      </c>
      <c r="J262" s="27"/>
      <c r="K262" s="27"/>
      <c r="L262" s="27"/>
      <c r="M262" s="27"/>
      <c r="N262" s="27"/>
    </row>
    <row r="263" spans="1:14" ht="15">
      <c r="A263" s="71"/>
      <c r="B263" s="4" t="s">
        <v>62</v>
      </c>
      <c r="C263" s="12" t="s">
        <v>345</v>
      </c>
      <c r="D263" s="81">
        <v>1</v>
      </c>
      <c r="E263" s="64">
        <v>20</v>
      </c>
      <c r="F263" s="64">
        <f>D263*E263</f>
        <v>20</v>
      </c>
      <c r="G263" s="27"/>
      <c r="H263" s="139">
        <v>0</v>
      </c>
      <c r="I263" s="108">
        <f t="shared" si="18"/>
        <v>0</v>
      </c>
      <c r="J263" s="27">
        <v>20</v>
      </c>
      <c r="K263" s="27"/>
      <c r="L263" s="27"/>
      <c r="M263" s="27"/>
      <c r="N263" s="27"/>
    </row>
    <row r="264" spans="1:14" ht="30">
      <c r="A264" s="33" t="s">
        <v>457</v>
      </c>
      <c r="B264" s="10" t="s">
        <v>431</v>
      </c>
      <c r="C264" s="23"/>
      <c r="D264" s="81"/>
      <c r="E264" s="14"/>
      <c r="F264" s="14"/>
      <c r="G264" s="27"/>
      <c r="H264" s="140"/>
      <c r="I264" s="108">
        <f t="shared" si="18"/>
        <v>0</v>
      </c>
      <c r="J264" s="27"/>
      <c r="K264" s="27"/>
      <c r="L264" s="27"/>
      <c r="M264" s="27"/>
      <c r="N264" s="27"/>
    </row>
    <row r="265" spans="1:14" ht="15">
      <c r="A265" s="71"/>
      <c r="B265" s="4" t="s">
        <v>62</v>
      </c>
      <c r="C265" s="12" t="s">
        <v>345</v>
      </c>
      <c r="D265" s="81">
        <v>1</v>
      </c>
      <c r="E265" s="64">
        <v>20</v>
      </c>
      <c r="F265" s="64">
        <f>D265*E265</f>
        <v>20</v>
      </c>
      <c r="G265" s="27"/>
      <c r="H265" s="139">
        <v>0</v>
      </c>
      <c r="I265" s="108">
        <f t="shared" si="18"/>
        <v>0</v>
      </c>
      <c r="J265" s="27">
        <v>20</v>
      </c>
      <c r="K265" s="27"/>
      <c r="L265" s="27"/>
      <c r="M265" s="27"/>
      <c r="N265" s="27"/>
    </row>
    <row r="266" spans="1:14" ht="30">
      <c r="A266" s="33" t="s">
        <v>458</v>
      </c>
      <c r="B266" s="10" t="s">
        <v>432</v>
      </c>
      <c r="C266" s="23"/>
      <c r="D266" s="81"/>
      <c r="E266" s="14"/>
      <c r="F266" s="14"/>
      <c r="G266" s="27"/>
      <c r="H266" s="140"/>
      <c r="I266" s="108">
        <f t="shared" si="18"/>
        <v>0</v>
      </c>
      <c r="J266" s="27"/>
      <c r="K266" s="27"/>
      <c r="L266" s="27"/>
      <c r="M266" s="27"/>
      <c r="N266" s="27"/>
    </row>
    <row r="267" spans="1:14" ht="15">
      <c r="A267" s="71"/>
      <c r="B267" s="4" t="s">
        <v>433</v>
      </c>
      <c r="C267" s="12" t="s">
        <v>345</v>
      </c>
      <c r="D267" s="81">
        <v>1</v>
      </c>
      <c r="E267" s="64">
        <v>7.5</v>
      </c>
      <c r="F267" s="64">
        <f>D267*E267</f>
        <v>7.5</v>
      </c>
      <c r="G267" s="27"/>
      <c r="H267" s="139">
        <v>0</v>
      </c>
      <c r="I267" s="108">
        <f t="shared" si="18"/>
        <v>0</v>
      </c>
      <c r="J267" s="27">
        <v>7.5</v>
      </c>
      <c r="K267" s="27"/>
      <c r="L267" s="27"/>
      <c r="M267" s="27"/>
      <c r="N267" s="27"/>
    </row>
    <row r="268" spans="1:14" ht="15">
      <c r="A268" s="33"/>
      <c r="B268" s="4" t="s">
        <v>434</v>
      </c>
      <c r="C268" s="12" t="s">
        <v>345</v>
      </c>
      <c r="D268" s="81">
        <v>1</v>
      </c>
      <c r="E268" s="64">
        <v>7.5</v>
      </c>
      <c r="F268" s="64">
        <f>D268*E268</f>
        <v>7.5</v>
      </c>
      <c r="G268" s="27"/>
      <c r="H268" s="139">
        <v>0</v>
      </c>
      <c r="I268" s="108">
        <f t="shared" si="18"/>
        <v>0</v>
      </c>
      <c r="J268" s="27">
        <v>7.5</v>
      </c>
      <c r="K268" s="27"/>
      <c r="L268" s="27"/>
      <c r="M268" s="27"/>
      <c r="N268" s="27"/>
    </row>
    <row r="269" spans="1:14" ht="30">
      <c r="A269" s="67" t="s">
        <v>517</v>
      </c>
      <c r="B269" s="24" t="s">
        <v>518</v>
      </c>
      <c r="C269" s="12" t="s">
        <v>370</v>
      </c>
      <c r="D269" s="81">
        <v>1</v>
      </c>
      <c r="E269" s="64">
        <v>19</v>
      </c>
      <c r="F269" s="64">
        <f>D269*E269</f>
        <v>19</v>
      </c>
      <c r="G269" s="27"/>
      <c r="H269" s="139">
        <v>0</v>
      </c>
      <c r="I269" s="108">
        <f t="shared" si="18"/>
        <v>0</v>
      </c>
      <c r="J269" s="27">
        <v>19</v>
      </c>
      <c r="K269" s="27"/>
      <c r="L269" s="27"/>
      <c r="M269" s="27"/>
      <c r="N269" s="27"/>
    </row>
    <row r="270" spans="1:14" ht="15">
      <c r="A270" s="67" t="s">
        <v>519</v>
      </c>
      <c r="B270" s="25" t="s">
        <v>524</v>
      </c>
      <c r="C270" s="12" t="s">
        <v>345</v>
      </c>
      <c r="D270" s="81">
        <v>1</v>
      </c>
      <c r="E270" s="64">
        <v>15</v>
      </c>
      <c r="F270" s="64">
        <f>D270*E270</f>
        <v>15</v>
      </c>
      <c r="G270" s="27"/>
      <c r="H270" s="139">
        <v>0</v>
      </c>
      <c r="I270" s="108">
        <f t="shared" si="18"/>
        <v>0</v>
      </c>
      <c r="J270" s="27">
        <v>15</v>
      </c>
      <c r="K270" s="27"/>
      <c r="L270" s="27"/>
      <c r="M270" s="27"/>
      <c r="N270" s="27"/>
    </row>
    <row r="271" spans="1:14" ht="47.25" customHeight="1">
      <c r="A271" s="67" t="s">
        <v>757</v>
      </c>
      <c r="B271" s="24" t="s">
        <v>768</v>
      </c>
      <c r="C271" s="355" t="s">
        <v>758</v>
      </c>
      <c r="D271" s="81">
        <v>1</v>
      </c>
      <c r="E271" s="64">
        <v>19</v>
      </c>
      <c r="F271" s="64">
        <f>D271*E271</f>
        <v>19</v>
      </c>
      <c r="G271" s="27"/>
      <c r="H271" s="139">
        <v>0</v>
      </c>
      <c r="I271" s="108">
        <f t="shared" ref="I271" si="19">D271*H271</f>
        <v>0</v>
      </c>
      <c r="J271" s="27"/>
      <c r="K271" s="27"/>
      <c r="L271" s="27"/>
      <c r="M271" s="27"/>
      <c r="N271" s="27"/>
    </row>
    <row r="272" spans="1:14" ht="15">
      <c r="A272" s="67"/>
      <c r="B272" s="25"/>
      <c r="C272" s="12"/>
      <c r="D272" s="81"/>
      <c r="E272" s="64"/>
      <c r="F272" s="64"/>
      <c r="G272" s="27"/>
      <c r="H272" s="139"/>
      <c r="I272" s="108"/>
      <c r="J272" s="27"/>
      <c r="K272" s="27"/>
      <c r="L272" s="27"/>
      <c r="M272" s="27"/>
      <c r="N272" s="27"/>
    </row>
    <row r="273" spans="1:16" ht="15">
      <c r="A273" s="67"/>
      <c r="B273" s="34" t="s">
        <v>635</v>
      </c>
      <c r="C273" s="12"/>
      <c r="D273" s="81"/>
      <c r="E273" s="14"/>
      <c r="F273" s="63">
        <f>SUM(F261:F270)</f>
        <v>109</v>
      </c>
      <c r="G273" s="27"/>
      <c r="H273" s="140"/>
      <c r="I273" s="108">
        <f>SUM(I261:I270)</f>
        <v>0</v>
      </c>
      <c r="J273" s="27"/>
      <c r="K273" s="27"/>
      <c r="L273" s="27"/>
      <c r="M273" s="27"/>
      <c r="N273" s="27"/>
    </row>
    <row r="274" spans="1:16" ht="18.75">
      <c r="A274" s="33"/>
      <c r="B274" s="17"/>
      <c r="C274" s="12"/>
      <c r="D274" s="81"/>
      <c r="E274" s="14"/>
      <c r="F274" s="14"/>
      <c r="G274" s="27"/>
      <c r="H274" s="140"/>
      <c r="I274" s="106"/>
      <c r="J274" s="27"/>
      <c r="K274" s="27"/>
      <c r="L274" s="27"/>
      <c r="M274" s="27"/>
      <c r="N274" s="27"/>
    </row>
    <row r="275" spans="1:16" ht="18.75">
      <c r="A275" s="7" t="s">
        <v>449</v>
      </c>
      <c r="B275" s="8" t="s">
        <v>368</v>
      </c>
      <c r="C275" s="9"/>
      <c r="D275" s="81"/>
      <c r="E275" s="14"/>
      <c r="F275" s="14"/>
      <c r="G275" s="27"/>
      <c r="H275" s="140"/>
      <c r="I275" s="106"/>
      <c r="J275" s="27"/>
      <c r="K275" s="27"/>
      <c r="L275" s="27"/>
      <c r="M275" s="27"/>
      <c r="N275" s="27"/>
    </row>
    <row r="276" spans="1:16" ht="75">
      <c r="A276" s="33" t="s">
        <v>459</v>
      </c>
      <c r="B276" s="19" t="s">
        <v>369</v>
      </c>
      <c r="C276" s="18" t="s">
        <v>370</v>
      </c>
      <c r="D276" s="81">
        <v>1</v>
      </c>
      <c r="E276" s="64">
        <v>172</v>
      </c>
      <c r="F276" s="64">
        <f>D276*E276</f>
        <v>172</v>
      </c>
      <c r="G276" s="27"/>
      <c r="H276" s="139">
        <v>0</v>
      </c>
      <c r="I276" s="108">
        <f t="shared" ref="I276:I277" si="20">D276*H276</f>
        <v>0</v>
      </c>
      <c r="J276" s="27">
        <v>172</v>
      </c>
      <c r="K276" s="27"/>
      <c r="L276" s="27"/>
      <c r="M276" s="27"/>
      <c r="N276" s="27"/>
      <c r="P276" s="162"/>
    </row>
    <row r="277" spans="1:16" ht="30">
      <c r="A277" s="33" t="s">
        <v>460</v>
      </c>
      <c r="B277" s="19" t="s">
        <v>42</v>
      </c>
      <c r="C277" s="18" t="s">
        <v>370</v>
      </c>
      <c r="D277" s="81">
        <v>1</v>
      </c>
      <c r="E277" s="64">
        <v>240</v>
      </c>
      <c r="F277" s="64">
        <f>D277*E277</f>
        <v>240</v>
      </c>
      <c r="G277" s="27"/>
      <c r="H277" s="139">
        <v>0</v>
      </c>
      <c r="I277" s="108">
        <f t="shared" si="20"/>
        <v>0</v>
      </c>
      <c r="J277" s="27">
        <v>240</v>
      </c>
      <c r="K277" s="27"/>
      <c r="L277" s="27"/>
      <c r="M277" s="27"/>
      <c r="N277" s="27"/>
    </row>
    <row r="278" spans="1:16" ht="15">
      <c r="A278" s="33"/>
      <c r="B278" s="34" t="s">
        <v>636</v>
      </c>
      <c r="C278" s="18"/>
      <c r="D278" s="81"/>
      <c r="E278" s="14"/>
      <c r="F278" s="63">
        <f>SUM(F276:F277)</f>
        <v>412</v>
      </c>
      <c r="G278" s="27"/>
      <c r="H278" s="140"/>
      <c r="I278" s="134">
        <f>SUM(I276:I277)</f>
        <v>0</v>
      </c>
      <c r="J278" s="27"/>
      <c r="K278" s="27"/>
      <c r="L278" s="27"/>
      <c r="M278" s="27"/>
      <c r="N278" s="27"/>
    </row>
    <row r="279" spans="1:16" ht="15.75" customHeight="1">
      <c r="A279" s="16"/>
      <c r="B279" s="17"/>
      <c r="C279" s="16"/>
      <c r="D279" s="81"/>
      <c r="E279" s="14"/>
      <c r="F279" s="14"/>
      <c r="G279" s="27"/>
      <c r="H279" s="140"/>
      <c r="I279" s="106"/>
      <c r="J279" s="27"/>
      <c r="K279" s="27"/>
      <c r="L279" s="27"/>
      <c r="M279" s="27"/>
      <c r="N279" s="27"/>
    </row>
    <row r="280" spans="1:16" ht="18.75">
      <c r="A280" s="7" t="s">
        <v>480</v>
      </c>
      <c r="B280" s="8" t="s">
        <v>390</v>
      </c>
      <c r="C280" s="9"/>
      <c r="D280" s="81"/>
      <c r="E280" s="14"/>
      <c r="F280" s="14"/>
      <c r="G280" s="27"/>
      <c r="H280" s="140"/>
      <c r="I280" s="106"/>
      <c r="J280" s="27"/>
      <c r="K280" s="27"/>
      <c r="L280" s="27"/>
      <c r="M280" s="27"/>
      <c r="N280" s="27"/>
    </row>
    <row r="281" spans="1:16" ht="75">
      <c r="A281" s="33" t="s">
        <v>482</v>
      </c>
      <c r="B281" s="4" t="s">
        <v>391</v>
      </c>
      <c r="C281" s="9"/>
      <c r="D281" s="81"/>
      <c r="E281" s="14"/>
      <c r="F281" s="14"/>
      <c r="G281" s="27"/>
      <c r="H281" s="140"/>
      <c r="I281" s="106"/>
      <c r="J281" s="27"/>
      <c r="K281" s="27"/>
      <c r="L281" s="27"/>
      <c r="M281" s="27"/>
      <c r="N281" s="27"/>
    </row>
    <row r="282" spans="1:16" ht="18.75">
      <c r="A282" s="7"/>
      <c r="B282" s="4" t="s">
        <v>392</v>
      </c>
      <c r="C282" s="12" t="s">
        <v>370</v>
      </c>
      <c r="D282" s="81">
        <v>1</v>
      </c>
      <c r="E282" s="64">
        <v>410</v>
      </c>
      <c r="F282" s="64">
        <f>D282*E282</f>
        <v>410</v>
      </c>
      <c r="G282" s="27"/>
      <c r="H282" s="139">
        <v>0</v>
      </c>
      <c r="I282" s="108">
        <f t="shared" ref="I282:I291" si="21">D282*H282</f>
        <v>0</v>
      </c>
      <c r="J282" s="27">
        <v>410</v>
      </c>
      <c r="K282" s="27"/>
      <c r="L282" s="27"/>
      <c r="M282" s="27"/>
      <c r="N282" s="27"/>
    </row>
    <row r="283" spans="1:16" ht="90">
      <c r="A283" s="33" t="s">
        <v>483</v>
      </c>
      <c r="B283" s="20" t="s">
        <v>393</v>
      </c>
      <c r="C283" s="9"/>
      <c r="D283" s="81"/>
      <c r="E283" s="14"/>
      <c r="F283" s="14"/>
      <c r="G283" s="27"/>
      <c r="H283" s="140"/>
      <c r="I283" s="108">
        <f t="shared" si="21"/>
        <v>0</v>
      </c>
      <c r="J283" s="27"/>
      <c r="K283" s="27"/>
      <c r="L283" s="27"/>
      <c r="M283" s="27"/>
      <c r="N283" s="27"/>
    </row>
    <row r="284" spans="1:16" ht="18.75">
      <c r="A284" s="7"/>
      <c r="B284" s="15" t="s">
        <v>114</v>
      </c>
      <c r="C284" s="12" t="s">
        <v>370</v>
      </c>
      <c r="D284" s="81">
        <v>1</v>
      </c>
      <c r="E284" s="64">
        <v>505</v>
      </c>
      <c r="F284" s="64">
        <f>D284*E284</f>
        <v>505</v>
      </c>
      <c r="G284" s="27"/>
      <c r="H284" s="139">
        <v>0</v>
      </c>
      <c r="I284" s="108">
        <f t="shared" si="21"/>
        <v>0</v>
      </c>
      <c r="J284" s="27">
        <v>505</v>
      </c>
      <c r="K284" s="27"/>
      <c r="L284" s="27"/>
      <c r="M284" s="27"/>
      <c r="N284" s="27"/>
    </row>
    <row r="285" spans="1:16" ht="60">
      <c r="A285" s="33" t="s">
        <v>484</v>
      </c>
      <c r="B285" s="20" t="s">
        <v>394</v>
      </c>
      <c r="C285" s="9"/>
      <c r="D285" s="81"/>
      <c r="E285" s="14"/>
      <c r="F285" s="14"/>
      <c r="G285" s="27"/>
      <c r="H285" s="140"/>
      <c r="I285" s="108">
        <f t="shared" si="21"/>
        <v>0</v>
      </c>
      <c r="J285" s="27"/>
      <c r="K285" s="27"/>
      <c r="L285" s="27"/>
      <c r="M285" s="27"/>
      <c r="N285" s="27"/>
    </row>
    <row r="286" spans="1:16" ht="18.75">
      <c r="A286" s="7"/>
      <c r="B286" s="15" t="s">
        <v>114</v>
      </c>
      <c r="C286" s="12" t="s">
        <v>370</v>
      </c>
      <c r="D286" s="81">
        <v>1</v>
      </c>
      <c r="E286" s="64">
        <v>335</v>
      </c>
      <c r="F286" s="64">
        <f>D286*E286</f>
        <v>335</v>
      </c>
      <c r="G286" s="27"/>
      <c r="H286" s="139">
        <v>0</v>
      </c>
      <c r="I286" s="108">
        <f t="shared" si="21"/>
        <v>0</v>
      </c>
      <c r="J286" s="27">
        <v>335</v>
      </c>
      <c r="K286" s="27"/>
      <c r="L286" s="27"/>
      <c r="M286" s="27"/>
      <c r="N286" s="27"/>
    </row>
    <row r="287" spans="1:16" ht="75">
      <c r="A287" s="33" t="s">
        <v>485</v>
      </c>
      <c r="B287" s="10" t="s">
        <v>440</v>
      </c>
      <c r="C287" s="23"/>
      <c r="D287" s="81"/>
      <c r="E287" s="14"/>
      <c r="F287" s="14"/>
      <c r="G287" s="27"/>
      <c r="H287" s="140"/>
      <c r="I287" s="108">
        <f t="shared" si="21"/>
        <v>0</v>
      </c>
      <c r="J287" s="27"/>
      <c r="K287" s="27"/>
      <c r="L287" s="27"/>
      <c r="M287" s="27"/>
      <c r="N287" s="27"/>
    </row>
    <row r="288" spans="1:16" ht="17.25" customHeight="1">
      <c r="A288" s="71"/>
      <c r="B288" s="4" t="s">
        <v>441</v>
      </c>
      <c r="C288" s="12" t="s">
        <v>370</v>
      </c>
      <c r="D288" s="81">
        <v>1</v>
      </c>
      <c r="E288" s="64">
        <v>375</v>
      </c>
      <c r="F288" s="64">
        <f>D288*E288</f>
        <v>375</v>
      </c>
      <c r="G288" s="27"/>
      <c r="H288" s="139">
        <v>0</v>
      </c>
      <c r="I288" s="108">
        <f t="shared" si="21"/>
        <v>0</v>
      </c>
      <c r="J288" s="27">
        <v>375</v>
      </c>
      <c r="K288" s="27"/>
      <c r="L288" s="27"/>
      <c r="M288" s="27"/>
      <c r="N288" s="27"/>
    </row>
    <row r="289" spans="1:14" s="3" customFormat="1">
      <c r="A289" s="71"/>
      <c r="B289" s="4" t="s">
        <v>442</v>
      </c>
      <c r="C289" s="12" t="s">
        <v>370</v>
      </c>
      <c r="D289" s="81">
        <v>1</v>
      </c>
      <c r="E289" s="64">
        <v>375</v>
      </c>
      <c r="F289" s="64">
        <f>D289*E289</f>
        <v>375</v>
      </c>
      <c r="G289" s="72"/>
      <c r="H289" s="139">
        <v>0</v>
      </c>
      <c r="I289" s="108">
        <f t="shared" si="21"/>
        <v>0</v>
      </c>
      <c r="J289" s="72">
        <v>375</v>
      </c>
      <c r="K289" s="72"/>
      <c r="L289" s="72"/>
      <c r="M289" s="72"/>
      <c r="N289" s="72"/>
    </row>
    <row r="290" spans="1:14" s="3" customFormat="1" ht="60">
      <c r="A290" s="33" t="s">
        <v>486</v>
      </c>
      <c r="B290" s="10" t="s">
        <v>443</v>
      </c>
      <c r="C290" s="23"/>
      <c r="D290" s="81"/>
      <c r="E290" s="22"/>
      <c r="F290" s="22"/>
      <c r="G290" s="72"/>
      <c r="H290" s="142"/>
      <c r="I290" s="108">
        <f t="shared" si="21"/>
        <v>0</v>
      </c>
      <c r="J290" s="72"/>
      <c r="K290" s="72"/>
      <c r="L290" s="72"/>
      <c r="M290" s="72"/>
      <c r="N290" s="72"/>
    </row>
    <row r="291" spans="1:14" ht="15.75" customHeight="1">
      <c r="A291" s="71"/>
      <c r="B291" s="4" t="s">
        <v>444</v>
      </c>
      <c r="C291" s="12" t="s">
        <v>370</v>
      </c>
      <c r="D291" s="81">
        <v>1</v>
      </c>
      <c r="E291" s="64">
        <v>525</v>
      </c>
      <c r="F291" s="64">
        <f>D291*E291</f>
        <v>525</v>
      </c>
      <c r="G291" s="27"/>
      <c r="H291" s="139">
        <v>0</v>
      </c>
      <c r="I291" s="108">
        <f t="shared" si="21"/>
        <v>0</v>
      </c>
      <c r="J291" s="27">
        <v>525</v>
      </c>
      <c r="K291" s="27"/>
      <c r="L291" s="27"/>
      <c r="M291" s="27"/>
      <c r="N291" s="27"/>
    </row>
    <row r="292" spans="1:14" ht="15.75" customHeight="1">
      <c r="A292" s="71"/>
      <c r="B292" s="34" t="s">
        <v>637</v>
      </c>
      <c r="C292" s="12"/>
      <c r="D292" s="81"/>
      <c r="E292" s="14"/>
      <c r="F292" s="63">
        <f>SUM(F282:F291)</f>
        <v>2525</v>
      </c>
      <c r="G292" s="27"/>
      <c r="H292" s="140"/>
      <c r="I292" s="134">
        <f>SUM(I282:I291)</f>
        <v>0</v>
      </c>
      <c r="J292" s="27"/>
      <c r="K292" s="27"/>
      <c r="L292" s="27"/>
      <c r="M292" s="27"/>
      <c r="N292" s="27"/>
    </row>
    <row r="293" spans="1:14" s="3" customFormat="1" ht="20.25">
      <c r="A293" s="314"/>
      <c r="B293" s="311"/>
      <c r="C293" s="311"/>
      <c r="D293" s="81"/>
      <c r="E293" s="22"/>
      <c r="F293" s="22"/>
      <c r="G293" s="72"/>
      <c r="H293" s="142"/>
      <c r="I293" s="107"/>
      <c r="J293" s="72"/>
      <c r="K293" s="72"/>
      <c r="L293" s="72"/>
      <c r="M293" s="72"/>
      <c r="N293" s="72"/>
    </row>
    <row r="294" spans="1:14" ht="17.25" customHeight="1">
      <c r="A294" s="7" t="s">
        <v>481</v>
      </c>
      <c r="B294" s="8" t="s">
        <v>372</v>
      </c>
      <c r="C294" s="13"/>
      <c r="D294" s="81"/>
      <c r="E294" s="14"/>
      <c r="F294" s="14"/>
      <c r="G294" s="27"/>
      <c r="H294" s="140"/>
      <c r="I294" s="106"/>
      <c r="J294" s="27"/>
      <c r="K294" s="27"/>
      <c r="L294" s="27"/>
      <c r="M294" s="27"/>
      <c r="N294" s="27"/>
    </row>
    <row r="295" spans="1:14" s="3" customFormat="1" ht="30">
      <c r="A295" s="33" t="s">
        <v>487</v>
      </c>
      <c r="B295" s="19" t="s">
        <v>373</v>
      </c>
      <c r="C295" s="12" t="s">
        <v>370</v>
      </c>
      <c r="D295" s="81">
        <v>1</v>
      </c>
      <c r="E295" s="64">
        <v>18</v>
      </c>
      <c r="F295" s="64">
        <f t="shared" ref="F295:F301" si="22">D295*E295</f>
        <v>18</v>
      </c>
      <c r="G295" s="72"/>
      <c r="H295" s="139">
        <v>0</v>
      </c>
      <c r="I295" s="108">
        <f t="shared" ref="I295:I304" si="23">D295*H295</f>
        <v>0</v>
      </c>
      <c r="J295" s="72">
        <v>18</v>
      </c>
      <c r="K295" s="72"/>
      <c r="L295" s="72"/>
      <c r="M295" s="72"/>
      <c r="N295" s="72"/>
    </row>
    <row r="296" spans="1:14" s="3" customFormat="1" ht="30">
      <c r="A296" s="33" t="s">
        <v>488</v>
      </c>
      <c r="B296" s="19" t="s">
        <v>56</v>
      </c>
      <c r="C296" s="12" t="s">
        <v>380</v>
      </c>
      <c r="D296" s="81">
        <v>1</v>
      </c>
      <c r="E296" s="64">
        <v>6</v>
      </c>
      <c r="F296" s="64">
        <f t="shared" si="22"/>
        <v>6</v>
      </c>
      <c r="G296" s="72"/>
      <c r="H296" s="139">
        <v>0</v>
      </c>
      <c r="I296" s="108">
        <f t="shared" si="23"/>
        <v>0</v>
      </c>
      <c r="J296" s="72">
        <v>6</v>
      </c>
      <c r="K296" s="72"/>
      <c r="L296" s="72"/>
      <c r="M296" s="72"/>
      <c r="N296" s="72"/>
    </row>
    <row r="297" spans="1:14" s="3" customFormat="1" ht="17.45" customHeight="1">
      <c r="A297" s="33" t="s">
        <v>489</v>
      </c>
      <c r="B297" s="19" t="s">
        <v>27</v>
      </c>
      <c r="C297" s="12" t="s">
        <v>370</v>
      </c>
      <c r="D297" s="81">
        <v>1</v>
      </c>
      <c r="E297" s="64">
        <v>8</v>
      </c>
      <c r="F297" s="64">
        <f t="shared" si="22"/>
        <v>8</v>
      </c>
      <c r="G297" s="72"/>
      <c r="H297" s="139">
        <v>0</v>
      </c>
      <c r="I297" s="108">
        <f t="shared" si="23"/>
        <v>0</v>
      </c>
      <c r="J297" s="72">
        <v>8</v>
      </c>
      <c r="K297" s="72"/>
      <c r="L297" s="72"/>
      <c r="M297" s="72"/>
      <c r="N297" s="72"/>
    </row>
    <row r="298" spans="1:14" ht="18" customHeight="1">
      <c r="A298" s="33" t="s">
        <v>490</v>
      </c>
      <c r="B298" s="19" t="s">
        <v>41</v>
      </c>
      <c r="C298" s="12" t="s">
        <v>345</v>
      </c>
      <c r="D298" s="81">
        <v>1</v>
      </c>
      <c r="E298" s="64">
        <v>17.5</v>
      </c>
      <c r="F298" s="64">
        <f t="shared" si="22"/>
        <v>17.5</v>
      </c>
      <c r="G298" s="27"/>
      <c r="H298" s="139">
        <v>0</v>
      </c>
      <c r="I298" s="108">
        <f t="shared" si="23"/>
        <v>0</v>
      </c>
      <c r="J298" s="27">
        <v>17.5</v>
      </c>
      <c r="K298" s="27"/>
      <c r="L298" s="27"/>
      <c r="M298" s="27"/>
      <c r="N298" s="27"/>
    </row>
    <row r="299" spans="1:14" ht="15">
      <c r="A299" s="33" t="s">
        <v>491</v>
      </c>
      <c r="B299" s="19" t="s">
        <v>54</v>
      </c>
      <c r="C299" s="12" t="s">
        <v>345</v>
      </c>
      <c r="D299" s="81">
        <v>1</v>
      </c>
      <c r="E299" s="64">
        <v>19</v>
      </c>
      <c r="F299" s="64">
        <f t="shared" si="22"/>
        <v>19</v>
      </c>
      <c r="G299" s="27"/>
      <c r="H299" s="139">
        <v>0</v>
      </c>
      <c r="I299" s="108">
        <f t="shared" si="23"/>
        <v>0</v>
      </c>
      <c r="J299" s="27">
        <v>19</v>
      </c>
      <c r="K299" s="27"/>
      <c r="L299" s="27"/>
      <c r="M299" s="27"/>
      <c r="N299" s="27"/>
    </row>
    <row r="300" spans="1:14" ht="16.5" customHeight="1">
      <c r="A300" s="33" t="s">
        <v>492</v>
      </c>
      <c r="B300" s="21" t="s">
        <v>828</v>
      </c>
      <c r="C300" s="12" t="s">
        <v>356</v>
      </c>
      <c r="D300" s="81">
        <v>1</v>
      </c>
      <c r="E300" s="64">
        <v>12</v>
      </c>
      <c r="F300" s="64">
        <f t="shared" si="22"/>
        <v>12</v>
      </c>
      <c r="G300" s="27"/>
      <c r="H300" s="139">
        <v>0</v>
      </c>
      <c r="I300" s="108">
        <f t="shared" si="23"/>
        <v>0</v>
      </c>
      <c r="J300" s="27">
        <v>12</v>
      </c>
      <c r="K300" s="27"/>
      <c r="L300" s="27"/>
      <c r="M300" s="27"/>
      <c r="N300" s="27"/>
    </row>
    <row r="301" spans="1:14" ht="15">
      <c r="A301" s="33" t="s">
        <v>493</v>
      </c>
      <c r="B301" s="19" t="s">
        <v>55</v>
      </c>
      <c r="C301" s="12" t="s">
        <v>345</v>
      </c>
      <c r="D301" s="81">
        <v>1</v>
      </c>
      <c r="E301" s="64">
        <v>2</v>
      </c>
      <c r="F301" s="64">
        <f t="shared" si="22"/>
        <v>2</v>
      </c>
      <c r="G301" s="27"/>
      <c r="H301" s="139">
        <v>0</v>
      </c>
      <c r="I301" s="108">
        <f t="shared" si="23"/>
        <v>0</v>
      </c>
      <c r="J301" s="27">
        <v>2</v>
      </c>
      <c r="K301" s="27"/>
      <c r="L301" s="27"/>
      <c r="M301" s="27"/>
      <c r="N301" s="27"/>
    </row>
    <row r="302" spans="1:14" ht="75">
      <c r="A302" s="33" t="s">
        <v>663</v>
      </c>
      <c r="B302" s="56" t="s">
        <v>666</v>
      </c>
      <c r="C302" s="12"/>
      <c r="D302" s="81"/>
      <c r="E302" s="14"/>
      <c r="F302" s="14"/>
      <c r="G302" s="27"/>
      <c r="H302" s="140"/>
      <c r="I302" s="108">
        <f t="shared" si="23"/>
        <v>0</v>
      </c>
      <c r="J302" s="27"/>
      <c r="K302" s="27"/>
      <c r="L302" s="27"/>
      <c r="M302" s="27"/>
      <c r="N302" s="27"/>
    </row>
    <row r="303" spans="1:14" ht="15">
      <c r="A303" s="33"/>
      <c r="B303" s="5" t="s">
        <v>664</v>
      </c>
      <c r="C303" s="12" t="s">
        <v>370</v>
      </c>
      <c r="D303" s="81">
        <v>1</v>
      </c>
      <c r="E303" s="64">
        <v>19</v>
      </c>
      <c r="F303" s="64">
        <f>D303*E303</f>
        <v>19</v>
      </c>
      <c r="G303" s="27"/>
      <c r="H303" s="139">
        <v>0</v>
      </c>
      <c r="I303" s="108">
        <f t="shared" si="23"/>
        <v>0</v>
      </c>
      <c r="J303" s="27">
        <v>19</v>
      </c>
      <c r="K303" s="27"/>
      <c r="L303" s="27"/>
      <c r="M303" s="27"/>
      <c r="N303" s="27"/>
    </row>
    <row r="304" spans="1:14" ht="15">
      <c r="A304" s="33" t="s">
        <v>741</v>
      </c>
      <c r="B304" s="5" t="s">
        <v>742</v>
      </c>
      <c r="C304" s="12" t="s">
        <v>370</v>
      </c>
      <c r="D304" s="81">
        <v>1</v>
      </c>
      <c r="E304" s="64">
        <v>200</v>
      </c>
      <c r="F304" s="64">
        <f>D304*E304</f>
        <v>200</v>
      </c>
      <c r="G304" s="27"/>
      <c r="H304" s="139">
        <v>0</v>
      </c>
      <c r="I304" s="108">
        <f t="shared" si="23"/>
        <v>0</v>
      </c>
      <c r="J304" s="27"/>
      <c r="K304" s="27"/>
      <c r="L304" s="27"/>
      <c r="M304" s="27"/>
      <c r="N304" s="27"/>
    </row>
    <row r="305" spans="1:14" ht="15">
      <c r="A305" s="33"/>
      <c r="B305" s="34" t="s">
        <v>638</v>
      </c>
      <c r="C305" s="12"/>
      <c r="D305" s="81"/>
      <c r="E305" s="14"/>
      <c r="F305" s="63">
        <f>SUM(F295:F304)</f>
        <v>301.5</v>
      </c>
      <c r="G305" s="27"/>
      <c r="H305" s="140"/>
      <c r="I305" s="134">
        <f>SUM(I295:I304)</f>
        <v>0</v>
      </c>
      <c r="J305" s="27"/>
      <c r="K305" s="27"/>
      <c r="L305" s="27"/>
      <c r="M305" s="27"/>
      <c r="N305" s="27"/>
    </row>
    <row r="306" spans="1:14" ht="18" customHeight="1">
      <c r="A306" s="16"/>
      <c r="B306" s="17"/>
      <c r="C306" s="16"/>
      <c r="D306" s="81"/>
      <c r="E306" s="14"/>
      <c r="F306" s="14"/>
      <c r="G306" s="27"/>
      <c r="H306" s="140"/>
      <c r="I306" s="106"/>
      <c r="J306" s="27"/>
      <c r="K306" s="27"/>
      <c r="L306" s="27"/>
      <c r="M306" s="27"/>
      <c r="N306" s="27"/>
    </row>
    <row r="307" spans="1:14" ht="18.75">
      <c r="A307" s="7" t="s">
        <v>500</v>
      </c>
      <c r="B307" s="8" t="s">
        <v>498</v>
      </c>
      <c r="C307" s="13"/>
      <c r="D307" s="81"/>
      <c r="E307" s="14"/>
      <c r="F307" s="14"/>
      <c r="G307" s="27"/>
      <c r="H307" s="140"/>
      <c r="I307" s="106"/>
      <c r="J307" s="27"/>
      <c r="K307" s="27"/>
      <c r="L307" s="27"/>
      <c r="M307" s="27"/>
      <c r="N307" s="27"/>
    </row>
    <row r="308" spans="1:14" ht="45">
      <c r="A308" s="33" t="s">
        <v>415</v>
      </c>
      <c r="B308" s="10" t="s">
        <v>499</v>
      </c>
      <c r="C308" s="23"/>
      <c r="D308" s="81"/>
      <c r="E308" s="14"/>
      <c r="F308" s="14"/>
      <c r="G308" s="27"/>
      <c r="H308" s="140"/>
      <c r="I308" s="106"/>
      <c r="J308" s="27"/>
      <c r="K308" s="27"/>
      <c r="L308" s="27"/>
      <c r="M308" s="27"/>
      <c r="N308" s="27"/>
    </row>
    <row r="309" spans="1:14" ht="16.899999999999999" customHeight="1">
      <c r="A309" s="71"/>
      <c r="B309" s="4" t="s">
        <v>423</v>
      </c>
      <c r="C309" s="12" t="s">
        <v>370</v>
      </c>
      <c r="D309" s="81">
        <v>1</v>
      </c>
      <c r="E309" s="64">
        <v>60</v>
      </c>
      <c r="F309" s="64">
        <f>D309*E309</f>
        <v>60</v>
      </c>
      <c r="G309" s="27"/>
      <c r="H309" s="139">
        <v>0</v>
      </c>
      <c r="I309" s="108">
        <f t="shared" ref="I309" si="24">D309*H309</f>
        <v>0</v>
      </c>
      <c r="J309" s="27">
        <v>60</v>
      </c>
      <c r="K309" s="27"/>
      <c r="L309" s="27"/>
      <c r="M309" s="27"/>
      <c r="N309" s="27"/>
    </row>
    <row r="310" spans="1:14" ht="24.75" customHeight="1">
      <c r="A310" s="71"/>
      <c r="B310" s="34" t="s">
        <v>639</v>
      </c>
      <c r="C310" s="12"/>
      <c r="D310" s="81"/>
      <c r="E310" s="14"/>
      <c r="F310" s="63">
        <f>SUM(F309)</f>
        <v>60</v>
      </c>
      <c r="G310" s="27"/>
      <c r="H310" s="140"/>
      <c r="I310" s="134">
        <f>SUM(I309)</f>
        <v>0</v>
      </c>
      <c r="J310" s="27"/>
      <c r="K310" s="27"/>
      <c r="L310" s="27"/>
      <c r="M310" s="27"/>
      <c r="N310" s="27"/>
    </row>
    <row r="311" spans="1:14" ht="29.25" customHeight="1">
      <c r="A311" s="314"/>
      <c r="B311" s="311"/>
      <c r="C311" s="11"/>
      <c r="D311" s="81"/>
      <c r="E311" s="14"/>
      <c r="F311" s="14"/>
      <c r="G311" s="27"/>
      <c r="H311" s="140"/>
      <c r="I311" s="106"/>
      <c r="J311" s="27"/>
      <c r="K311" s="27"/>
      <c r="L311" s="27"/>
      <c r="M311" s="27"/>
      <c r="N311" s="27"/>
    </row>
    <row r="312" spans="1:14" ht="16.5" customHeight="1">
      <c r="A312" s="312" t="s">
        <v>168</v>
      </c>
      <c r="B312" s="312"/>
      <c r="C312" s="312"/>
      <c r="D312" s="83"/>
      <c r="E312" s="14"/>
      <c r="F312" s="14"/>
      <c r="G312" s="27"/>
      <c r="H312" s="140"/>
      <c r="I312" s="106"/>
      <c r="J312" s="27"/>
      <c r="K312" s="27"/>
      <c r="L312" s="27"/>
      <c r="M312" s="27"/>
      <c r="N312" s="27"/>
    </row>
    <row r="313" spans="1:14" ht="22.5" customHeight="1">
      <c r="A313" s="22"/>
      <c r="B313" s="22"/>
      <c r="C313" s="9"/>
      <c r="D313" s="81"/>
      <c r="E313" s="14"/>
      <c r="F313" s="14"/>
      <c r="G313" s="27"/>
      <c r="H313" s="140"/>
      <c r="I313" s="106"/>
      <c r="J313" s="27"/>
      <c r="K313" s="27"/>
      <c r="L313" s="27"/>
      <c r="M313" s="27"/>
      <c r="N313" s="27"/>
    </row>
    <row r="314" spans="1:14" ht="16.899999999999999" customHeight="1">
      <c r="A314" s="7" t="s">
        <v>343</v>
      </c>
      <c r="B314" s="8" t="s">
        <v>74</v>
      </c>
      <c r="C314" s="11"/>
      <c r="D314" s="81"/>
      <c r="E314" s="14"/>
      <c r="F314" s="14"/>
      <c r="G314" s="27"/>
      <c r="H314" s="140"/>
      <c r="I314" s="106"/>
      <c r="J314" s="27"/>
      <c r="K314" s="27"/>
      <c r="L314" s="27"/>
      <c r="M314" s="27"/>
      <c r="N314" s="27"/>
    </row>
    <row r="315" spans="1:14" ht="109.5" customHeight="1">
      <c r="A315" s="33" t="s">
        <v>406</v>
      </c>
      <c r="B315" s="10" t="s">
        <v>78</v>
      </c>
      <c r="C315" s="11"/>
      <c r="D315" s="81"/>
      <c r="E315" s="313" t="s">
        <v>745</v>
      </c>
      <c r="F315" s="313"/>
      <c r="G315" s="27"/>
      <c r="H315" s="140"/>
      <c r="I315" s="106"/>
      <c r="J315" s="27"/>
      <c r="K315" s="27"/>
      <c r="L315" s="27"/>
      <c r="M315" s="27"/>
      <c r="N315" s="27"/>
    </row>
    <row r="316" spans="1:14" ht="17.25" customHeight="1">
      <c r="A316" s="314"/>
      <c r="B316" s="5" t="s">
        <v>75</v>
      </c>
      <c r="C316" s="12" t="s">
        <v>356</v>
      </c>
      <c r="D316" s="81">
        <v>1</v>
      </c>
      <c r="E316" s="64">
        <v>4.05</v>
      </c>
      <c r="F316" s="64">
        <f>D316*E316</f>
        <v>4.05</v>
      </c>
      <c r="G316" s="27"/>
      <c r="H316" s="147">
        <v>0</v>
      </c>
      <c r="I316" s="108">
        <f t="shared" ref="I316:I319" si="25">D316*H316</f>
        <v>0</v>
      </c>
      <c r="J316" s="27">
        <v>3</v>
      </c>
      <c r="K316" s="77">
        <f>J316*1.2</f>
        <v>3.5999999999999996</v>
      </c>
      <c r="L316" s="27"/>
      <c r="M316" s="157">
        <f t="shared" ref="M316:M335" si="26">-(1-E316/J316)</f>
        <v>0.34999999999999987</v>
      </c>
      <c r="N316" s="27"/>
    </row>
    <row r="317" spans="1:14" ht="20.25" customHeight="1">
      <c r="A317" s="314"/>
      <c r="B317" s="5" t="s">
        <v>76</v>
      </c>
      <c r="C317" s="12" t="s">
        <v>356</v>
      </c>
      <c r="D317" s="81">
        <v>1</v>
      </c>
      <c r="E317" s="64">
        <v>3.65</v>
      </c>
      <c r="F317" s="64">
        <f>D317*E317</f>
        <v>3.65</v>
      </c>
      <c r="G317" s="27"/>
      <c r="H317" s="147">
        <v>0</v>
      </c>
      <c r="I317" s="108">
        <f t="shared" si="25"/>
        <v>0</v>
      </c>
      <c r="J317" s="27">
        <v>2.75</v>
      </c>
      <c r="K317" s="77">
        <f>J317*1.2</f>
        <v>3.3</v>
      </c>
      <c r="L317" s="27"/>
      <c r="M317" s="157">
        <f t="shared" si="26"/>
        <v>0.32727272727272716</v>
      </c>
      <c r="N317" s="27"/>
    </row>
    <row r="318" spans="1:14" ht="20.25" customHeight="1">
      <c r="A318" s="314"/>
      <c r="B318" s="5" t="s">
        <v>749</v>
      </c>
      <c r="C318" s="12" t="s">
        <v>356</v>
      </c>
      <c r="D318" s="81">
        <v>1</v>
      </c>
      <c r="E318" s="64">
        <v>3.85</v>
      </c>
      <c r="F318" s="64">
        <f>D318*E318</f>
        <v>3.85</v>
      </c>
      <c r="G318" s="27"/>
      <c r="H318" s="147">
        <v>0</v>
      </c>
      <c r="I318" s="108">
        <f t="shared" si="25"/>
        <v>0</v>
      </c>
      <c r="J318" s="27"/>
      <c r="K318" s="77"/>
      <c r="L318" s="27"/>
      <c r="M318" s="157"/>
      <c r="N318" s="27"/>
    </row>
    <row r="319" spans="1:14" ht="20.25" customHeight="1">
      <c r="A319" s="314"/>
      <c r="B319" s="5" t="s">
        <v>750</v>
      </c>
      <c r="C319" s="12" t="s">
        <v>356</v>
      </c>
      <c r="D319" s="81">
        <v>1</v>
      </c>
      <c r="E319" s="64">
        <v>3.45</v>
      </c>
      <c r="F319" s="64">
        <f>D319*E319</f>
        <v>3.45</v>
      </c>
      <c r="G319" s="27"/>
      <c r="H319" s="147">
        <v>0</v>
      </c>
      <c r="I319" s="108">
        <f t="shared" si="25"/>
        <v>0</v>
      </c>
      <c r="J319" s="27"/>
      <c r="K319" s="77"/>
      <c r="L319" s="27"/>
      <c r="M319" s="157"/>
      <c r="N319" s="27"/>
    </row>
    <row r="320" spans="1:14" ht="106.5" customHeight="1">
      <c r="A320" s="33" t="s">
        <v>359</v>
      </c>
      <c r="B320" s="4" t="s">
        <v>79</v>
      </c>
      <c r="C320" s="22"/>
      <c r="D320" s="81"/>
      <c r="E320" s="14"/>
      <c r="F320" s="14"/>
      <c r="G320" s="27"/>
      <c r="H320" s="140"/>
      <c r="I320" s="106"/>
      <c r="J320" s="27"/>
      <c r="K320" s="27"/>
      <c r="L320" s="27"/>
      <c r="M320" s="157"/>
      <c r="N320" s="27"/>
    </row>
    <row r="321" spans="1:14">
      <c r="A321" s="314"/>
      <c r="B321" s="5" t="s">
        <v>75</v>
      </c>
      <c r="C321" s="12" t="s">
        <v>356</v>
      </c>
      <c r="D321" s="81">
        <v>1</v>
      </c>
      <c r="E321" s="64">
        <v>4.05</v>
      </c>
      <c r="F321" s="64">
        <f>D321*E321</f>
        <v>4.05</v>
      </c>
      <c r="G321" s="27"/>
      <c r="H321" s="147">
        <v>0</v>
      </c>
      <c r="I321" s="108">
        <f t="shared" ref="I321:I324" si="27">D321*H321</f>
        <v>0</v>
      </c>
      <c r="J321" s="27">
        <v>3</v>
      </c>
      <c r="K321" s="77">
        <f>J321*1.2</f>
        <v>3.5999999999999996</v>
      </c>
      <c r="L321" s="27"/>
      <c r="M321" s="157">
        <f t="shared" si="26"/>
        <v>0.34999999999999987</v>
      </c>
      <c r="N321" s="27"/>
    </row>
    <row r="322" spans="1:14" ht="21.75" customHeight="1">
      <c r="A322" s="314"/>
      <c r="B322" s="5" t="s">
        <v>76</v>
      </c>
      <c r="C322" s="12" t="s">
        <v>356</v>
      </c>
      <c r="D322" s="81">
        <v>1</v>
      </c>
      <c r="E322" s="64">
        <v>3.65</v>
      </c>
      <c r="F322" s="64">
        <f>D322*E322</f>
        <v>3.65</v>
      </c>
      <c r="G322" s="27"/>
      <c r="H322" s="147">
        <v>0</v>
      </c>
      <c r="I322" s="108">
        <f t="shared" si="27"/>
        <v>0</v>
      </c>
      <c r="J322" s="27">
        <v>3</v>
      </c>
      <c r="K322" s="77">
        <f>J322*1.08</f>
        <v>3.24</v>
      </c>
      <c r="L322" s="27"/>
      <c r="M322" s="157">
        <f t="shared" si="26"/>
        <v>0.21666666666666656</v>
      </c>
      <c r="N322" s="27"/>
    </row>
    <row r="323" spans="1:14" ht="21.75" customHeight="1">
      <c r="A323" s="314"/>
      <c r="B323" s="5" t="s">
        <v>749</v>
      </c>
      <c r="C323" s="12" t="s">
        <v>356</v>
      </c>
      <c r="D323" s="81">
        <v>1</v>
      </c>
      <c r="E323" s="64">
        <v>3.85</v>
      </c>
      <c r="F323" s="64">
        <f t="shared" ref="F323:F324" si="28">D323*E323</f>
        <v>3.85</v>
      </c>
      <c r="G323" s="27"/>
      <c r="H323" s="147">
        <v>0</v>
      </c>
      <c r="I323" s="108">
        <f t="shared" si="27"/>
        <v>0</v>
      </c>
      <c r="J323" s="27"/>
      <c r="K323" s="77"/>
      <c r="L323" s="27"/>
      <c r="M323" s="157"/>
      <c r="N323" s="27"/>
    </row>
    <row r="324" spans="1:14" ht="21.75" customHeight="1">
      <c r="A324" s="314"/>
      <c r="B324" s="5" t="s">
        <v>750</v>
      </c>
      <c r="C324" s="12" t="s">
        <v>356</v>
      </c>
      <c r="D324" s="81">
        <v>1</v>
      </c>
      <c r="E324" s="64">
        <v>3.45</v>
      </c>
      <c r="F324" s="64">
        <f t="shared" si="28"/>
        <v>3.45</v>
      </c>
      <c r="G324" s="27"/>
      <c r="H324" s="147">
        <v>0</v>
      </c>
      <c r="I324" s="108">
        <f t="shared" si="27"/>
        <v>0</v>
      </c>
      <c r="J324" s="27"/>
      <c r="K324" s="77"/>
      <c r="L324" s="27"/>
      <c r="M324" s="157"/>
      <c r="N324" s="27"/>
    </row>
    <row r="325" spans="1:14" ht="105">
      <c r="A325" s="33" t="s">
        <v>401</v>
      </c>
      <c r="B325" s="4" t="s">
        <v>80</v>
      </c>
      <c r="C325" s="11"/>
      <c r="D325" s="81"/>
      <c r="E325" s="14"/>
      <c r="F325" s="14"/>
      <c r="G325" s="27"/>
      <c r="H325" s="140"/>
      <c r="I325" s="106"/>
      <c r="J325" s="27"/>
      <c r="K325" s="27"/>
      <c r="L325" s="27"/>
      <c r="M325" s="157"/>
      <c r="N325" s="27"/>
    </row>
    <row r="326" spans="1:14" ht="18" customHeight="1">
      <c r="A326" s="33"/>
      <c r="B326" s="5" t="s">
        <v>75</v>
      </c>
      <c r="C326" s="12" t="s">
        <v>356</v>
      </c>
      <c r="D326" s="81">
        <v>10000</v>
      </c>
      <c r="E326" s="64">
        <v>4.05</v>
      </c>
      <c r="F326" s="64">
        <f>D326*E326</f>
        <v>40500</v>
      </c>
      <c r="G326" s="27"/>
      <c r="H326" s="147">
        <v>0</v>
      </c>
      <c r="I326" s="108">
        <f t="shared" ref="I326:I329" si="29">D326*H326</f>
        <v>0</v>
      </c>
      <c r="J326" s="27">
        <v>3</v>
      </c>
      <c r="K326" s="77">
        <f>J326*1.2</f>
        <v>3.5999999999999996</v>
      </c>
      <c r="L326" s="27"/>
      <c r="M326" s="157">
        <f t="shared" si="26"/>
        <v>0.34999999999999987</v>
      </c>
      <c r="N326" s="356"/>
    </row>
    <row r="327" spans="1:14" ht="18" customHeight="1">
      <c r="A327" s="33"/>
      <c r="B327" s="5" t="s">
        <v>76</v>
      </c>
      <c r="C327" s="12" t="s">
        <v>356</v>
      </c>
      <c r="D327" s="81">
        <v>1</v>
      </c>
      <c r="E327" s="64">
        <v>3.65</v>
      </c>
      <c r="F327" s="64">
        <f t="shared" ref="F327:F328" si="30">D327*E327</f>
        <v>3.65</v>
      </c>
      <c r="G327" s="27"/>
      <c r="H327" s="147">
        <v>0</v>
      </c>
      <c r="I327" s="108">
        <f t="shared" si="29"/>
        <v>0</v>
      </c>
      <c r="J327" s="27"/>
      <c r="K327" s="77"/>
      <c r="L327" s="27"/>
      <c r="M327" s="157"/>
      <c r="N327" s="27"/>
    </row>
    <row r="328" spans="1:14" ht="18" customHeight="1">
      <c r="A328" s="33"/>
      <c r="B328" s="5" t="s">
        <v>749</v>
      </c>
      <c r="C328" s="12" t="s">
        <v>356</v>
      </c>
      <c r="D328" s="81">
        <v>1</v>
      </c>
      <c r="E328" s="64">
        <v>3.85</v>
      </c>
      <c r="F328" s="64">
        <f t="shared" si="30"/>
        <v>3.85</v>
      </c>
      <c r="G328" s="27"/>
      <c r="H328" s="147">
        <v>0</v>
      </c>
      <c r="I328" s="108">
        <f t="shared" si="29"/>
        <v>0</v>
      </c>
      <c r="J328" s="27"/>
      <c r="K328" s="77"/>
      <c r="L328" s="27"/>
      <c r="M328" s="157"/>
      <c r="N328" s="27"/>
    </row>
    <row r="329" spans="1:14" ht="18.75" customHeight="1">
      <c r="A329" s="33"/>
      <c r="B329" s="5" t="s">
        <v>750</v>
      </c>
      <c r="C329" s="12" t="s">
        <v>356</v>
      </c>
      <c r="D329" s="81">
        <v>1</v>
      </c>
      <c r="E329" s="64">
        <v>3.45</v>
      </c>
      <c r="F329" s="64">
        <f>D329*E329</f>
        <v>3.45</v>
      </c>
      <c r="G329" s="27"/>
      <c r="H329" s="147">
        <v>0</v>
      </c>
      <c r="I329" s="108">
        <f t="shared" si="29"/>
        <v>0</v>
      </c>
      <c r="J329" s="27">
        <v>2.8</v>
      </c>
      <c r="K329" s="77">
        <f>J329*1.2</f>
        <v>3.36</v>
      </c>
      <c r="L329" s="27"/>
      <c r="M329" s="157">
        <f t="shared" si="26"/>
        <v>0.23214285714285721</v>
      </c>
      <c r="N329" s="27"/>
    </row>
    <row r="330" spans="1:14" ht="110.25" customHeight="1">
      <c r="A330" s="33" t="s">
        <v>403</v>
      </c>
      <c r="B330" s="10" t="s">
        <v>113</v>
      </c>
      <c r="C330" s="11"/>
      <c r="D330" s="81"/>
      <c r="E330" s="14"/>
      <c r="F330" s="14"/>
      <c r="G330" s="27"/>
      <c r="H330" s="140"/>
      <c r="I330" s="106"/>
      <c r="J330" s="27"/>
      <c r="K330" s="27"/>
      <c r="L330" s="27"/>
      <c r="M330" s="27"/>
      <c r="N330" s="27"/>
    </row>
    <row r="331" spans="1:14" ht="17.45" customHeight="1">
      <c r="A331" s="7"/>
      <c r="B331" s="5" t="s">
        <v>75</v>
      </c>
      <c r="C331" s="12" t="s">
        <v>356</v>
      </c>
      <c r="D331" s="81">
        <v>1</v>
      </c>
      <c r="E331" s="64">
        <v>4.05</v>
      </c>
      <c r="F331" s="64">
        <f>D331*E331</f>
        <v>4.05</v>
      </c>
      <c r="G331" s="27"/>
      <c r="H331" s="147">
        <v>0</v>
      </c>
      <c r="I331" s="108">
        <f t="shared" ref="I331:I334" si="31">D331*H331</f>
        <v>0</v>
      </c>
      <c r="J331" s="27">
        <v>3</v>
      </c>
      <c r="K331" s="77">
        <f>J331*1.2</f>
        <v>3.5999999999999996</v>
      </c>
      <c r="L331" s="27"/>
      <c r="M331" s="157">
        <f t="shared" si="26"/>
        <v>0.34999999999999987</v>
      </c>
      <c r="N331" s="27"/>
    </row>
    <row r="332" spans="1:14" ht="17.45" customHeight="1">
      <c r="A332" s="7"/>
      <c r="B332" s="5" t="s">
        <v>76</v>
      </c>
      <c r="C332" s="12" t="s">
        <v>356</v>
      </c>
      <c r="D332" s="81">
        <v>1</v>
      </c>
      <c r="E332" s="64">
        <v>3.65</v>
      </c>
      <c r="F332" s="64">
        <f t="shared" ref="F332:F333" si="32">D332*E332</f>
        <v>3.65</v>
      </c>
      <c r="G332" s="27"/>
      <c r="H332" s="147">
        <v>0</v>
      </c>
      <c r="I332" s="108">
        <f t="shared" si="31"/>
        <v>0</v>
      </c>
      <c r="J332" s="27"/>
      <c r="K332" s="77"/>
      <c r="L332" s="27"/>
      <c r="M332" s="157"/>
      <c r="N332" s="27"/>
    </row>
    <row r="333" spans="1:14" ht="17.45" customHeight="1">
      <c r="A333" s="7"/>
      <c r="B333" s="5" t="s">
        <v>749</v>
      </c>
      <c r="C333" s="12" t="s">
        <v>356</v>
      </c>
      <c r="D333" s="81">
        <v>1</v>
      </c>
      <c r="E333" s="64">
        <v>3.85</v>
      </c>
      <c r="F333" s="64">
        <f t="shared" si="32"/>
        <v>3.85</v>
      </c>
      <c r="G333" s="27"/>
      <c r="H333" s="147">
        <v>0</v>
      </c>
      <c r="I333" s="108">
        <f t="shared" si="31"/>
        <v>0</v>
      </c>
      <c r="J333" s="27"/>
      <c r="K333" s="77"/>
      <c r="L333" s="27"/>
      <c r="M333" s="157"/>
      <c r="N333" s="27"/>
    </row>
    <row r="334" spans="1:14" ht="17.45" customHeight="1">
      <c r="A334" s="33"/>
      <c r="B334" s="5" t="s">
        <v>750</v>
      </c>
      <c r="C334" s="12" t="s">
        <v>356</v>
      </c>
      <c r="D334" s="81">
        <v>1</v>
      </c>
      <c r="E334" s="64">
        <v>3.45</v>
      </c>
      <c r="F334" s="64">
        <f>D334*E334</f>
        <v>3.45</v>
      </c>
      <c r="G334" s="27"/>
      <c r="H334" s="147">
        <v>0</v>
      </c>
      <c r="I334" s="108">
        <f t="shared" si="31"/>
        <v>0</v>
      </c>
      <c r="J334" s="27">
        <v>2.8</v>
      </c>
      <c r="K334" s="77">
        <f t="shared" ref="K334:K335" si="33">J334*1.2</f>
        <v>3.36</v>
      </c>
      <c r="L334" s="27"/>
      <c r="M334" s="157">
        <f t="shared" si="26"/>
        <v>0.23214285714285721</v>
      </c>
      <c r="N334" s="27"/>
    </row>
    <row r="335" spans="1:14" ht="14.45" customHeight="1">
      <c r="A335" s="33" t="s">
        <v>405</v>
      </c>
      <c r="B335" s="4" t="s">
        <v>108</v>
      </c>
      <c r="C335" s="12" t="s">
        <v>356</v>
      </c>
      <c r="D335" s="81">
        <v>1</v>
      </c>
      <c r="E335" s="64">
        <v>0.65</v>
      </c>
      <c r="F335" s="64">
        <f>D335*E335</f>
        <v>0.65</v>
      </c>
      <c r="G335" s="27"/>
      <c r="H335" s="139">
        <v>0</v>
      </c>
      <c r="I335" s="108">
        <f>D335*H335</f>
        <v>0</v>
      </c>
      <c r="J335" s="27">
        <v>0.42</v>
      </c>
      <c r="K335" s="357">
        <f t="shared" si="33"/>
        <v>0.504</v>
      </c>
      <c r="L335" s="27"/>
      <c r="M335" s="157">
        <f t="shared" si="26"/>
        <v>0.54761904761904767</v>
      </c>
      <c r="N335" s="27"/>
    </row>
    <row r="336" spans="1:14" ht="20.25" customHeight="1">
      <c r="A336" s="33"/>
      <c r="B336" s="34" t="s">
        <v>640</v>
      </c>
      <c r="C336" s="12"/>
      <c r="D336" s="81"/>
      <c r="E336" s="14"/>
      <c r="F336" s="63">
        <f>SUM(F316:F335)</f>
        <v>40556.6</v>
      </c>
      <c r="G336" s="27"/>
      <c r="H336" s="140"/>
      <c r="I336" s="134">
        <f>SUM(I316:I335)</f>
        <v>0</v>
      </c>
      <c r="J336" s="27"/>
      <c r="K336" s="27"/>
      <c r="L336" s="27"/>
      <c r="M336" s="27"/>
      <c r="N336" s="27"/>
    </row>
    <row r="337" spans="1:14" ht="12.75">
      <c r="A337" s="73"/>
      <c r="B337" s="73"/>
      <c r="C337" s="9"/>
      <c r="D337" s="81"/>
      <c r="E337" s="14"/>
      <c r="F337" s="14"/>
      <c r="G337" s="27"/>
      <c r="H337" s="140"/>
      <c r="I337" s="106"/>
      <c r="J337" s="27"/>
      <c r="K337" s="27"/>
      <c r="L337" s="27"/>
      <c r="M337" s="27"/>
      <c r="N337" s="27"/>
    </row>
    <row r="338" spans="1:14" ht="18.75">
      <c r="A338" s="7" t="s">
        <v>344</v>
      </c>
      <c r="B338" s="8" t="s">
        <v>77</v>
      </c>
      <c r="C338" s="11"/>
      <c r="D338" s="81"/>
      <c r="E338" s="14"/>
      <c r="F338" s="14"/>
      <c r="G338" s="27"/>
      <c r="H338" s="140"/>
      <c r="I338" s="106"/>
      <c r="J338" s="27"/>
      <c r="K338" s="27"/>
      <c r="L338" s="27"/>
      <c r="M338" s="27"/>
      <c r="N338" s="27"/>
    </row>
    <row r="339" spans="1:14" ht="105">
      <c r="A339" s="33" t="s">
        <v>44</v>
      </c>
      <c r="B339" s="10" t="s">
        <v>98</v>
      </c>
      <c r="C339" s="11"/>
      <c r="D339" s="81"/>
      <c r="E339" s="14"/>
      <c r="F339" s="14"/>
      <c r="G339" s="27"/>
      <c r="H339" s="140"/>
      <c r="I339" s="106"/>
      <c r="J339" s="27"/>
      <c r="K339" s="27"/>
      <c r="L339" s="27"/>
      <c r="M339" s="27"/>
      <c r="N339" s="27"/>
    </row>
    <row r="340" spans="1:14">
      <c r="A340" s="314"/>
      <c r="B340" s="5" t="s">
        <v>75</v>
      </c>
      <c r="C340" s="12" t="s">
        <v>356</v>
      </c>
      <c r="D340" s="81">
        <v>1</v>
      </c>
      <c r="E340" s="64">
        <v>4.05</v>
      </c>
      <c r="F340" s="64">
        <f>D340*E340</f>
        <v>4.05</v>
      </c>
      <c r="G340" s="27"/>
      <c r="H340" s="147">
        <v>0</v>
      </c>
      <c r="I340" s="108">
        <f t="shared" ref="I340:I343" si="34">D340*H340</f>
        <v>0</v>
      </c>
      <c r="J340" s="27">
        <v>3</v>
      </c>
      <c r="K340" s="77">
        <f>J340*1.2</f>
        <v>3.5999999999999996</v>
      </c>
      <c r="L340" s="27"/>
      <c r="M340" s="157">
        <f t="shared" ref="M340:M343" si="35">-(1-E340/J340)</f>
        <v>0.34999999999999987</v>
      </c>
      <c r="N340" s="27"/>
    </row>
    <row r="341" spans="1:14">
      <c r="A341" s="314"/>
      <c r="B341" s="5" t="s">
        <v>76</v>
      </c>
      <c r="C341" s="12" t="s">
        <v>356</v>
      </c>
      <c r="D341" s="81">
        <v>1</v>
      </c>
      <c r="E341" s="64">
        <v>3.65</v>
      </c>
      <c r="F341" s="64">
        <f t="shared" ref="F341:F342" si="36">D341*E341</f>
        <v>3.65</v>
      </c>
      <c r="G341" s="27"/>
      <c r="H341" s="147">
        <v>0</v>
      </c>
      <c r="I341" s="108">
        <f t="shared" si="34"/>
        <v>0</v>
      </c>
      <c r="J341" s="27"/>
      <c r="K341" s="77"/>
      <c r="L341" s="27"/>
      <c r="M341" s="157"/>
      <c r="N341" s="27"/>
    </row>
    <row r="342" spans="1:14">
      <c r="A342" s="314"/>
      <c r="B342" s="5" t="s">
        <v>749</v>
      </c>
      <c r="C342" s="12" t="s">
        <v>356</v>
      </c>
      <c r="D342" s="81">
        <v>1</v>
      </c>
      <c r="E342" s="64">
        <v>3.85</v>
      </c>
      <c r="F342" s="64">
        <f t="shared" si="36"/>
        <v>3.85</v>
      </c>
      <c r="G342" s="27"/>
      <c r="H342" s="147">
        <v>0</v>
      </c>
      <c r="I342" s="108">
        <f t="shared" si="34"/>
        <v>0</v>
      </c>
      <c r="J342" s="27"/>
      <c r="K342" s="77"/>
      <c r="L342" s="27"/>
      <c r="M342" s="157"/>
      <c r="N342" s="27"/>
    </row>
    <row r="343" spans="1:14">
      <c r="A343" s="314"/>
      <c r="B343" s="5" t="s">
        <v>750</v>
      </c>
      <c r="C343" s="12" t="s">
        <v>356</v>
      </c>
      <c r="D343" s="81">
        <v>1</v>
      </c>
      <c r="E343" s="64">
        <v>3.45</v>
      </c>
      <c r="F343" s="64">
        <f>D343*E343</f>
        <v>3.45</v>
      </c>
      <c r="G343" s="27"/>
      <c r="H343" s="147">
        <v>0</v>
      </c>
      <c r="I343" s="108">
        <f t="shared" si="34"/>
        <v>0</v>
      </c>
      <c r="J343" s="27">
        <v>2.8</v>
      </c>
      <c r="K343" s="77">
        <f>J343*1.2</f>
        <v>3.36</v>
      </c>
      <c r="L343" s="27"/>
      <c r="M343" s="157">
        <f t="shared" si="35"/>
        <v>0.23214285714285721</v>
      </c>
      <c r="N343" s="27"/>
    </row>
    <row r="344" spans="1:14" ht="25.5" customHeight="1">
      <c r="A344" s="314"/>
      <c r="B344" s="34" t="s">
        <v>641</v>
      </c>
      <c r="C344" s="12"/>
      <c r="D344" s="81"/>
      <c r="E344" s="14"/>
      <c r="F344" s="63">
        <f>SUM(F340:F343)</f>
        <v>15</v>
      </c>
      <c r="G344" s="27"/>
      <c r="H344" s="140"/>
      <c r="I344" s="134">
        <f>SUM(I340:I343)</f>
        <v>0</v>
      </c>
      <c r="J344" s="27"/>
      <c r="K344" s="27"/>
      <c r="L344" s="27"/>
      <c r="M344" s="157"/>
      <c r="N344" s="27"/>
    </row>
    <row r="345" spans="1:14" ht="19.5" customHeight="1">
      <c r="A345" s="73"/>
      <c r="B345" s="73"/>
      <c r="C345" s="9"/>
      <c r="D345" s="81"/>
      <c r="E345" s="14"/>
      <c r="F345" s="14"/>
      <c r="G345" s="27"/>
      <c r="H345" s="140"/>
      <c r="I345" s="106"/>
      <c r="J345" s="27"/>
      <c r="K345" s="27"/>
      <c r="L345" s="27"/>
      <c r="M345" s="27"/>
      <c r="N345" s="27"/>
    </row>
    <row r="346" spans="1:14" ht="18.75">
      <c r="A346" s="7" t="s">
        <v>347</v>
      </c>
      <c r="B346" s="8" t="s">
        <v>100</v>
      </c>
      <c r="C346" s="9"/>
      <c r="D346" s="81"/>
      <c r="E346" s="14"/>
      <c r="F346" s="14"/>
      <c r="G346" s="27"/>
      <c r="H346" s="140"/>
      <c r="I346" s="106"/>
      <c r="J346" s="27"/>
      <c r="K346" s="27"/>
      <c r="L346" s="27"/>
      <c r="M346" s="27"/>
      <c r="N346" s="27"/>
    </row>
    <row r="347" spans="1:14" ht="75">
      <c r="A347" s="33" t="s">
        <v>355</v>
      </c>
      <c r="B347" s="10" t="s">
        <v>81</v>
      </c>
      <c r="C347" s="11"/>
      <c r="D347" s="81"/>
      <c r="E347" s="14"/>
      <c r="F347" s="14"/>
      <c r="G347" s="27"/>
      <c r="H347" s="140"/>
      <c r="I347" s="106"/>
      <c r="J347" s="27"/>
      <c r="K347" s="27"/>
      <c r="L347" s="27"/>
      <c r="M347" s="27"/>
      <c r="N347" s="27"/>
    </row>
    <row r="348" spans="1:14" ht="18" customHeight="1">
      <c r="A348" s="33"/>
      <c r="B348" s="5" t="s">
        <v>75</v>
      </c>
      <c r="C348" s="12" t="s">
        <v>356</v>
      </c>
      <c r="D348" s="81">
        <v>1</v>
      </c>
      <c r="E348" s="64">
        <v>4.2</v>
      </c>
      <c r="F348" s="64">
        <f>D348*E348</f>
        <v>4.2</v>
      </c>
      <c r="G348" s="27"/>
      <c r="H348" s="147">
        <v>0</v>
      </c>
      <c r="I348" s="108">
        <f t="shared" ref="I348:I351" si="37">D348*H348</f>
        <v>0</v>
      </c>
      <c r="J348" s="27">
        <v>3.45</v>
      </c>
      <c r="K348" s="357">
        <f>J348*1.08</f>
        <v>3.7260000000000004</v>
      </c>
      <c r="L348" s="27"/>
      <c r="M348" s="157">
        <f t="shared" ref="M348:M371" si="38">-(1-E348/J348)</f>
        <v>0.21739130434782616</v>
      </c>
      <c r="N348" s="27"/>
    </row>
    <row r="349" spans="1:14" ht="18" customHeight="1">
      <c r="A349" s="33"/>
      <c r="B349" s="5" t="s">
        <v>76</v>
      </c>
      <c r="C349" s="12" t="s">
        <v>356</v>
      </c>
      <c r="D349" s="81">
        <v>1</v>
      </c>
      <c r="E349" s="64">
        <v>4</v>
      </c>
      <c r="F349" s="64">
        <f t="shared" ref="F349:F350" si="39">D349*E349</f>
        <v>4</v>
      </c>
      <c r="G349" s="27"/>
      <c r="H349" s="147">
        <v>0</v>
      </c>
      <c r="I349" s="108">
        <f t="shared" si="37"/>
        <v>0</v>
      </c>
      <c r="J349" s="27"/>
      <c r="K349" s="357"/>
      <c r="L349" s="27"/>
      <c r="M349" s="157"/>
      <c r="N349" s="27"/>
    </row>
    <row r="350" spans="1:14" ht="18" customHeight="1">
      <c r="A350" s="33"/>
      <c r="B350" s="5" t="s">
        <v>749</v>
      </c>
      <c r="C350" s="12" t="s">
        <v>356</v>
      </c>
      <c r="D350" s="81">
        <v>1</v>
      </c>
      <c r="E350" s="64">
        <v>3.85</v>
      </c>
      <c r="F350" s="64">
        <f t="shared" si="39"/>
        <v>3.85</v>
      </c>
      <c r="G350" s="27"/>
      <c r="H350" s="147">
        <v>0</v>
      </c>
      <c r="I350" s="108">
        <f t="shared" si="37"/>
        <v>0</v>
      </c>
      <c r="J350" s="27"/>
      <c r="K350" s="357"/>
      <c r="L350" s="27"/>
      <c r="M350" s="157"/>
      <c r="N350" s="27"/>
    </row>
    <row r="351" spans="1:14" ht="15">
      <c r="A351" s="33"/>
      <c r="B351" s="5" t="s">
        <v>750</v>
      </c>
      <c r="C351" s="12" t="s">
        <v>356</v>
      </c>
      <c r="D351" s="81">
        <v>1</v>
      </c>
      <c r="E351" s="64">
        <v>3.45</v>
      </c>
      <c r="F351" s="64">
        <f>D351*E351</f>
        <v>3.45</v>
      </c>
      <c r="G351" s="27"/>
      <c r="H351" s="147">
        <v>0</v>
      </c>
      <c r="I351" s="108">
        <f t="shared" si="37"/>
        <v>0</v>
      </c>
      <c r="J351" s="27">
        <v>2.9</v>
      </c>
      <c r="K351" s="77">
        <f>J351*1.2</f>
        <v>3.48</v>
      </c>
      <c r="L351" s="27"/>
      <c r="M351" s="157">
        <f t="shared" si="38"/>
        <v>0.18965517241379315</v>
      </c>
      <c r="N351" s="27"/>
    </row>
    <row r="352" spans="1:14" ht="119.25" customHeight="1">
      <c r="A352" s="33" t="s">
        <v>16</v>
      </c>
      <c r="B352" s="10" t="s">
        <v>137</v>
      </c>
      <c r="C352" s="11"/>
      <c r="D352" s="81"/>
      <c r="E352" s="14"/>
      <c r="F352" s="14"/>
      <c r="G352" s="27"/>
      <c r="H352" s="140"/>
      <c r="I352" s="106"/>
      <c r="J352" s="27"/>
      <c r="K352" s="27"/>
      <c r="L352" s="27"/>
      <c r="M352" s="27"/>
      <c r="N352" s="27"/>
    </row>
    <row r="353" spans="1:14">
      <c r="A353" s="314"/>
      <c r="B353" s="5" t="s">
        <v>75</v>
      </c>
      <c r="C353" s="12" t="s">
        <v>356</v>
      </c>
      <c r="D353" s="81">
        <v>1</v>
      </c>
      <c r="E353" s="64">
        <v>4.2</v>
      </c>
      <c r="F353" s="64">
        <f>D353*E353</f>
        <v>4.2</v>
      </c>
      <c r="G353" s="27"/>
      <c r="H353" s="147">
        <v>0</v>
      </c>
      <c r="I353" s="108">
        <f t="shared" ref="I353:I356" si="40">D353*H353</f>
        <v>0</v>
      </c>
      <c r="J353" s="27">
        <v>3.45</v>
      </c>
      <c r="K353" s="357">
        <f>J353*1.08</f>
        <v>3.7260000000000004</v>
      </c>
      <c r="L353" s="27"/>
      <c r="M353" s="157">
        <f t="shared" si="38"/>
        <v>0.21739130434782616</v>
      </c>
      <c r="N353" s="27"/>
    </row>
    <row r="354" spans="1:14">
      <c r="A354" s="314"/>
      <c r="B354" s="5" t="s">
        <v>76</v>
      </c>
      <c r="C354" s="12" t="s">
        <v>356</v>
      </c>
      <c r="D354" s="81">
        <v>1</v>
      </c>
      <c r="E354" s="64">
        <v>4</v>
      </c>
      <c r="F354" s="64">
        <f t="shared" ref="F354:F355" si="41">D354*E354</f>
        <v>4</v>
      </c>
      <c r="G354" s="27"/>
      <c r="H354" s="147">
        <v>0</v>
      </c>
      <c r="I354" s="108">
        <f t="shared" si="40"/>
        <v>0</v>
      </c>
      <c r="J354" s="27"/>
      <c r="K354" s="357"/>
      <c r="L354" s="27"/>
      <c r="M354" s="157"/>
      <c r="N354" s="27"/>
    </row>
    <row r="355" spans="1:14">
      <c r="A355" s="314"/>
      <c r="B355" s="5" t="s">
        <v>749</v>
      </c>
      <c r="C355" s="12" t="s">
        <v>356</v>
      </c>
      <c r="D355" s="81">
        <v>1</v>
      </c>
      <c r="E355" s="64">
        <v>3.85</v>
      </c>
      <c r="F355" s="64">
        <f t="shared" si="41"/>
        <v>3.85</v>
      </c>
      <c r="G355" s="27"/>
      <c r="H355" s="147">
        <v>0</v>
      </c>
      <c r="I355" s="108">
        <f t="shared" si="40"/>
        <v>0</v>
      </c>
      <c r="J355" s="27"/>
      <c r="K355" s="357"/>
      <c r="L355" s="27"/>
      <c r="M355" s="157"/>
      <c r="N355" s="27"/>
    </row>
    <row r="356" spans="1:14">
      <c r="A356" s="314"/>
      <c r="B356" s="5" t="s">
        <v>750</v>
      </c>
      <c r="C356" s="12" t="s">
        <v>356</v>
      </c>
      <c r="D356" s="81">
        <v>1</v>
      </c>
      <c r="E356" s="64">
        <v>3.45</v>
      </c>
      <c r="F356" s="64">
        <f>D356*E356</f>
        <v>3.45</v>
      </c>
      <c r="G356" s="27"/>
      <c r="H356" s="147">
        <v>0</v>
      </c>
      <c r="I356" s="108">
        <f t="shared" si="40"/>
        <v>0</v>
      </c>
      <c r="J356" s="27">
        <v>2.95</v>
      </c>
      <c r="K356" s="357">
        <f>J356*1.08</f>
        <v>3.1860000000000004</v>
      </c>
      <c r="L356" s="27"/>
      <c r="M356" s="157">
        <f t="shared" si="38"/>
        <v>0.16949152542372881</v>
      </c>
      <c r="N356" s="27"/>
    </row>
    <row r="357" spans="1:14" ht="135">
      <c r="A357" s="33" t="s">
        <v>17</v>
      </c>
      <c r="B357" s="4" t="s">
        <v>82</v>
      </c>
      <c r="C357" s="11"/>
      <c r="D357" s="81"/>
      <c r="E357" s="14"/>
      <c r="F357" s="14"/>
      <c r="G357" s="27"/>
      <c r="H357" s="140"/>
      <c r="I357" s="106"/>
      <c r="J357" s="27"/>
      <c r="K357" s="27"/>
      <c r="L357" s="27"/>
      <c r="M357" s="27"/>
      <c r="N357" s="27"/>
    </row>
    <row r="358" spans="1:14" ht="18.75" customHeight="1">
      <c r="A358" s="314"/>
      <c r="B358" s="5" t="s">
        <v>75</v>
      </c>
      <c r="C358" s="12" t="s">
        <v>356</v>
      </c>
      <c r="D358" s="81">
        <v>1</v>
      </c>
      <c r="E358" s="64">
        <v>4.2</v>
      </c>
      <c r="F358" s="64">
        <f>D358*E358</f>
        <v>4.2</v>
      </c>
      <c r="G358" s="27"/>
      <c r="H358" s="147">
        <v>0</v>
      </c>
      <c r="I358" s="108">
        <f t="shared" ref="I358:I361" si="42">D358*H358</f>
        <v>0</v>
      </c>
      <c r="J358" s="27">
        <v>3.45</v>
      </c>
      <c r="K358" s="357">
        <f>J358*1.08</f>
        <v>3.7260000000000004</v>
      </c>
      <c r="L358" s="27"/>
      <c r="M358" s="157">
        <f t="shared" si="38"/>
        <v>0.21739130434782616</v>
      </c>
      <c r="N358" s="27"/>
    </row>
    <row r="359" spans="1:14" ht="18.75" customHeight="1">
      <c r="A359" s="314"/>
      <c r="B359" s="5" t="s">
        <v>76</v>
      </c>
      <c r="C359" s="12" t="s">
        <v>356</v>
      </c>
      <c r="D359" s="81">
        <v>1</v>
      </c>
      <c r="E359" s="64">
        <v>4</v>
      </c>
      <c r="F359" s="64">
        <f>D359*E359</f>
        <v>4</v>
      </c>
      <c r="G359" s="27"/>
      <c r="H359" s="147">
        <v>0</v>
      </c>
      <c r="I359" s="108">
        <f t="shared" si="42"/>
        <v>0</v>
      </c>
      <c r="J359" s="27"/>
      <c r="K359" s="357"/>
      <c r="L359" s="27"/>
      <c r="M359" s="157"/>
      <c r="N359" s="27"/>
    </row>
    <row r="360" spans="1:14" ht="18.75" customHeight="1">
      <c r="A360" s="314"/>
      <c r="B360" s="5" t="s">
        <v>749</v>
      </c>
      <c r="C360" s="12" t="s">
        <v>356</v>
      </c>
      <c r="D360" s="81">
        <v>1</v>
      </c>
      <c r="E360" s="64">
        <v>3.85</v>
      </c>
      <c r="F360" s="64">
        <f>D360*E360</f>
        <v>3.85</v>
      </c>
      <c r="G360" s="27"/>
      <c r="H360" s="147">
        <v>0</v>
      </c>
      <c r="I360" s="108">
        <f t="shared" si="42"/>
        <v>0</v>
      </c>
      <c r="J360" s="27"/>
      <c r="K360" s="357"/>
      <c r="L360" s="27"/>
      <c r="M360" s="157"/>
      <c r="N360" s="27"/>
    </row>
    <row r="361" spans="1:14">
      <c r="A361" s="314"/>
      <c r="B361" s="5" t="s">
        <v>750</v>
      </c>
      <c r="C361" s="12" t="s">
        <v>356</v>
      </c>
      <c r="D361" s="81">
        <v>1</v>
      </c>
      <c r="E361" s="64">
        <v>3.45</v>
      </c>
      <c r="F361" s="64">
        <f>D361*E361</f>
        <v>3.45</v>
      </c>
      <c r="G361" s="27"/>
      <c r="H361" s="147">
        <v>0</v>
      </c>
      <c r="I361" s="108">
        <f t="shared" si="42"/>
        <v>0</v>
      </c>
      <c r="J361" s="27">
        <v>2.95</v>
      </c>
      <c r="K361" s="357">
        <f>J361*1.08</f>
        <v>3.1860000000000004</v>
      </c>
      <c r="L361" s="27"/>
      <c r="M361" s="157">
        <f t="shared" si="38"/>
        <v>0.16949152542372881</v>
      </c>
      <c r="N361" s="27"/>
    </row>
    <row r="362" spans="1:14" ht="132" customHeight="1">
      <c r="A362" s="33" t="s">
        <v>19</v>
      </c>
      <c r="B362" s="4" t="s">
        <v>83</v>
      </c>
      <c r="C362" s="11"/>
      <c r="D362" s="81"/>
      <c r="E362" s="14"/>
      <c r="F362" s="14"/>
      <c r="G362" s="27"/>
      <c r="H362" s="140"/>
      <c r="I362" s="106"/>
      <c r="J362" s="27"/>
      <c r="K362" s="27"/>
      <c r="L362" s="27"/>
      <c r="M362" s="27"/>
      <c r="N362" s="27"/>
    </row>
    <row r="363" spans="1:14" ht="15">
      <c r="A363" s="33"/>
      <c r="B363" s="5" t="s">
        <v>75</v>
      </c>
      <c r="C363" s="12" t="s">
        <v>356</v>
      </c>
      <c r="D363" s="81">
        <v>1</v>
      </c>
      <c r="E363" s="64">
        <v>4.2</v>
      </c>
      <c r="F363" s="64">
        <f>D363*E363</f>
        <v>4.2</v>
      </c>
      <c r="G363" s="27"/>
      <c r="H363" s="147">
        <v>0</v>
      </c>
      <c r="I363" s="108">
        <f t="shared" ref="I363:I366" si="43">D363*H363</f>
        <v>0</v>
      </c>
      <c r="J363" s="27">
        <v>3.45</v>
      </c>
      <c r="K363" s="357">
        <f>J363*1.08</f>
        <v>3.7260000000000004</v>
      </c>
      <c r="L363" s="27"/>
      <c r="M363" s="157">
        <f t="shared" si="38"/>
        <v>0.21739130434782616</v>
      </c>
      <c r="N363" s="27"/>
    </row>
    <row r="364" spans="1:14" ht="15">
      <c r="A364" s="33"/>
      <c r="B364" s="5" t="s">
        <v>76</v>
      </c>
      <c r="C364" s="12" t="s">
        <v>356</v>
      </c>
      <c r="D364" s="81">
        <v>1</v>
      </c>
      <c r="E364" s="64">
        <v>4</v>
      </c>
      <c r="F364" s="64">
        <f>D364*E364</f>
        <v>4</v>
      </c>
      <c r="G364" s="27"/>
      <c r="H364" s="147">
        <v>0</v>
      </c>
      <c r="I364" s="108">
        <f t="shared" si="43"/>
        <v>0</v>
      </c>
      <c r="J364" s="27"/>
      <c r="K364" s="357"/>
      <c r="L364" s="27"/>
      <c r="M364" s="157"/>
      <c r="N364" s="27"/>
    </row>
    <row r="365" spans="1:14" ht="15">
      <c r="A365" s="33"/>
      <c r="B365" s="5" t="s">
        <v>749</v>
      </c>
      <c r="C365" s="12" t="s">
        <v>356</v>
      </c>
      <c r="D365" s="81">
        <v>1</v>
      </c>
      <c r="E365" s="64">
        <v>3.85</v>
      </c>
      <c r="F365" s="64">
        <f>D365*E365</f>
        <v>3.85</v>
      </c>
      <c r="G365" s="27"/>
      <c r="H365" s="147">
        <v>0</v>
      </c>
      <c r="I365" s="108">
        <f t="shared" si="43"/>
        <v>0</v>
      </c>
      <c r="J365" s="27"/>
      <c r="K365" s="357"/>
      <c r="L365" s="27"/>
      <c r="M365" s="157"/>
      <c r="N365" s="27"/>
    </row>
    <row r="366" spans="1:14" ht="15">
      <c r="A366" s="33"/>
      <c r="B366" s="5" t="s">
        <v>750</v>
      </c>
      <c r="C366" s="12" t="s">
        <v>356</v>
      </c>
      <c r="D366" s="81">
        <v>1</v>
      </c>
      <c r="E366" s="64">
        <v>3.45</v>
      </c>
      <c r="F366" s="64">
        <f>D366*E366</f>
        <v>3.45</v>
      </c>
      <c r="G366" s="27"/>
      <c r="H366" s="147">
        <v>0</v>
      </c>
      <c r="I366" s="108">
        <f t="shared" si="43"/>
        <v>0</v>
      </c>
      <c r="J366" s="27">
        <v>2.95</v>
      </c>
      <c r="K366" s="357">
        <f>J366*1.08</f>
        <v>3.1860000000000004</v>
      </c>
      <c r="L366" s="27"/>
      <c r="M366" s="157">
        <f t="shared" si="38"/>
        <v>0.16949152542372881</v>
      </c>
      <c r="N366" s="27"/>
    </row>
    <row r="367" spans="1:14" ht="135">
      <c r="A367" s="33" t="s">
        <v>20</v>
      </c>
      <c r="B367" s="4" t="s">
        <v>84</v>
      </c>
      <c r="C367" s="11"/>
      <c r="D367" s="81"/>
      <c r="E367" s="14"/>
      <c r="F367" s="14"/>
      <c r="G367" s="27"/>
      <c r="H367" s="140"/>
      <c r="I367" s="106"/>
      <c r="J367" s="27"/>
      <c r="K367" s="27"/>
      <c r="L367" s="27"/>
      <c r="M367" s="27"/>
      <c r="N367" s="27"/>
    </row>
    <row r="368" spans="1:14" ht="15">
      <c r="A368" s="33"/>
      <c r="B368" s="5" t="s">
        <v>75</v>
      </c>
      <c r="C368" s="12" t="s">
        <v>356</v>
      </c>
      <c r="D368" s="81">
        <v>1</v>
      </c>
      <c r="E368" s="64">
        <v>4.2</v>
      </c>
      <c r="F368" s="14"/>
      <c r="G368" s="27"/>
      <c r="H368" s="147">
        <v>0</v>
      </c>
      <c r="I368" s="108">
        <f t="shared" ref="I368:I371" si="44">D368*H368</f>
        <v>0</v>
      </c>
      <c r="J368" s="27"/>
      <c r="K368" s="27"/>
      <c r="L368" s="27"/>
      <c r="M368" s="27"/>
      <c r="N368" s="27"/>
    </row>
    <row r="369" spans="1:14" ht="15">
      <c r="A369" s="33"/>
      <c r="B369" s="5" t="s">
        <v>76</v>
      </c>
      <c r="C369" s="12" t="s">
        <v>356</v>
      </c>
      <c r="D369" s="81">
        <v>1</v>
      </c>
      <c r="E369" s="64">
        <v>4</v>
      </c>
      <c r="F369" s="14"/>
      <c r="G369" s="27"/>
      <c r="H369" s="147">
        <v>0</v>
      </c>
      <c r="I369" s="108">
        <f t="shared" si="44"/>
        <v>0</v>
      </c>
      <c r="J369" s="27"/>
      <c r="K369" s="27"/>
      <c r="L369" s="27"/>
      <c r="M369" s="27"/>
      <c r="N369" s="27"/>
    </row>
    <row r="370" spans="1:14" ht="18.75">
      <c r="A370" s="7"/>
      <c r="B370" s="5" t="s">
        <v>749</v>
      </c>
      <c r="C370" s="12" t="s">
        <v>356</v>
      </c>
      <c r="D370" s="81">
        <v>1</v>
      </c>
      <c r="E370" s="64">
        <v>3.85</v>
      </c>
      <c r="F370" s="64">
        <f>D370*E370</f>
        <v>3.85</v>
      </c>
      <c r="G370" s="27"/>
      <c r="H370" s="147">
        <v>0</v>
      </c>
      <c r="I370" s="108">
        <f t="shared" si="44"/>
        <v>0</v>
      </c>
      <c r="J370" s="27">
        <v>3.45</v>
      </c>
      <c r="K370" s="357">
        <f>J370*1.08</f>
        <v>3.7260000000000004</v>
      </c>
      <c r="L370" s="27"/>
      <c r="M370" s="157">
        <f t="shared" si="38"/>
        <v>0.11594202898550732</v>
      </c>
      <c r="N370" s="27"/>
    </row>
    <row r="371" spans="1:14" ht="18.75" customHeight="1">
      <c r="A371" s="33"/>
      <c r="B371" s="5" t="s">
        <v>750</v>
      </c>
      <c r="C371" s="12" t="s">
        <v>356</v>
      </c>
      <c r="D371" s="81">
        <v>1</v>
      </c>
      <c r="E371" s="64">
        <v>3.45</v>
      </c>
      <c r="F371" s="64">
        <f>D371*E371</f>
        <v>3.45</v>
      </c>
      <c r="G371" s="27"/>
      <c r="H371" s="147">
        <v>0</v>
      </c>
      <c r="I371" s="108">
        <f t="shared" si="44"/>
        <v>0</v>
      </c>
      <c r="J371" s="27">
        <v>2.95</v>
      </c>
      <c r="K371" s="357">
        <f>J371*1.08</f>
        <v>3.1860000000000004</v>
      </c>
      <c r="L371" s="27"/>
      <c r="M371" s="157">
        <f t="shared" si="38"/>
        <v>0.16949152542372881</v>
      </c>
      <c r="N371" s="27"/>
    </row>
    <row r="372" spans="1:14" ht="15">
      <c r="A372" s="33"/>
      <c r="B372" s="34" t="s">
        <v>642</v>
      </c>
      <c r="C372" s="12"/>
      <c r="D372" s="81"/>
      <c r="E372" s="14"/>
      <c r="F372" s="63">
        <f>SUM(F348:F371)</f>
        <v>69.300000000000011</v>
      </c>
      <c r="G372" s="27"/>
      <c r="H372" s="140"/>
      <c r="I372" s="108">
        <f>SUM(I348:I371)</f>
        <v>0</v>
      </c>
      <c r="J372" s="27"/>
      <c r="K372" s="27"/>
      <c r="L372" s="27"/>
      <c r="M372" s="27"/>
      <c r="N372" s="27"/>
    </row>
    <row r="373" spans="1:14" ht="12.75">
      <c r="A373" s="73"/>
      <c r="B373" s="73"/>
      <c r="C373" s="9"/>
      <c r="D373" s="81"/>
      <c r="E373" s="14"/>
      <c r="F373" s="14"/>
      <c r="G373" s="27"/>
      <c r="H373" s="140"/>
      <c r="I373" s="106"/>
      <c r="J373" s="27"/>
      <c r="K373" s="27"/>
      <c r="L373" s="27"/>
      <c r="M373" s="27"/>
      <c r="N373" s="27"/>
    </row>
    <row r="374" spans="1:14" ht="18.75">
      <c r="A374" s="7" t="s">
        <v>348</v>
      </c>
      <c r="B374" s="8" t="s">
        <v>99</v>
      </c>
      <c r="C374" s="11"/>
      <c r="D374" s="81"/>
      <c r="E374" s="14"/>
      <c r="F374" s="14"/>
      <c r="G374" s="27"/>
      <c r="H374" s="140"/>
      <c r="I374" s="106"/>
      <c r="J374" s="27"/>
      <c r="K374" s="27"/>
      <c r="L374" s="27"/>
      <c r="M374" s="27"/>
      <c r="N374" s="27"/>
    </row>
    <row r="375" spans="1:14" ht="75.75" customHeight="1">
      <c r="A375" s="144" t="s">
        <v>358</v>
      </c>
      <c r="B375" s="150" t="s">
        <v>501</v>
      </c>
      <c r="C375" s="11"/>
      <c r="D375" s="81"/>
      <c r="E375" s="14"/>
      <c r="F375" s="14"/>
      <c r="G375" s="27"/>
      <c r="H375" s="140"/>
      <c r="I375" s="106"/>
      <c r="J375" s="27"/>
      <c r="K375" s="27"/>
      <c r="L375" s="27"/>
      <c r="M375" s="27"/>
      <c r="N375" s="27"/>
    </row>
    <row r="376" spans="1:14" ht="15">
      <c r="A376" s="144"/>
      <c r="B376" s="148" t="s">
        <v>75</v>
      </c>
      <c r="C376" s="12" t="s">
        <v>356</v>
      </c>
      <c r="D376" s="81">
        <v>1</v>
      </c>
      <c r="E376" s="154">
        <v>4.2</v>
      </c>
      <c r="F376" s="154">
        <f>D376*E376</f>
        <v>4.2</v>
      </c>
      <c r="G376" s="155"/>
      <c r="H376" s="147">
        <v>0</v>
      </c>
      <c r="I376" s="108">
        <f t="shared" ref="I376:I381" si="45">D376*H376</f>
        <v>0</v>
      </c>
      <c r="J376" s="27">
        <v>3.45</v>
      </c>
      <c r="K376" s="27"/>
      <c r="L376" s="27"/>
      <c r="M376" s="27"/>
      <c r="N376" s="27"/>
    </row>
    <row r="377" spans="1:14" ht="15">
      <c r="A377" s="144"/>
      <c r="B377" s="148" t="s">
        <v>76</v>
      </c>
      <c r="C377" s="12" t="s">
        <v>356</v>
      </c>
      <c r="D377" s="81">
        <v>1</v>
      </c>
      <c r="E377" s="154">
        <v>4</v>
      </c>
      <c r="F377" s="154">
        <f t="shared" ref="F377:F378" si="46">D377*E377</f>
        <v>4</v>
      </c>
      <c r="G377" s="155"/>
      <c r="H377" s="147">
        <v>0</v>
      </c>
      <c r="I377" s="108">
        <f t="shared" si="45"/>
        <v>0</v>
      </c>
      <c r="J377" s="27"/>
      <c r="K377" s="27"/>
      <c r="L377" s="27"/>
      <c r="M377" s="27"/>
      <c r="N377" s="27"/>
    </row>
    <row r="378" spans="1:14" ht="15">
      <c r="A378" s="144"/>
      <c r="B378" s="148" t="s">
        <v>749</v>
      </c>
      <c r="C378" s="12" t="s">
        <v>356</v>
      </c>
      <c r="D378" s="81">
        <v>1</v>
      </c>
      <c r="E378" s="154">
        <v>3.85</v>
      </c>
      <c r="F378" s="154">
        <f t="shared" si="46"/>
        <v>3.85</v>
      </c>
      <c r="G378" s="155"/>
      <c r="H378" s="147">
        <v>0</v>
      </c>
      <c r="I378" s="108">
        <f t="shared" si="45"/>
        <v>0</v>
      </c>
      <c r="J378" s="27"/>
      <c r="K378" s="27"/>
      <c r="L378" s="27"/>
      <c r="M378" s="27"/>
      <c r="N378" s="27"/>
    </row>
    <row r="379" spans="1:14" ht="15">
      <c r="A379" s="151"/>
      <c r="B379" s="152" t="s">
        <v>750</v>
      </c>
      <c r="C379" s="111" t="s">
        <v>356</v>
      </c>
      <c r="D379" s="81">
        <v>1</v>
      </c>
      <c r="E379" s="154">
        <v>3.45</v>
      </c>
      <c r="F379" s="154">
        <f>D379*E379</f>
        <v>3.45</v>
      </c>
      <c r="G379" s="156"/>
      <c r="H379" s="147">
        <v>0</v>
      </c>
      <c r="I379" s="108">
        <f t="shared" si="45"/>
        <v>0</v>
      </c>
      <c r="J379" s="27">
        <v>2.95</v>
      </c>
      <c r="K379" s="27"/>
      <c r="L379" s="27"/>
      <c r="M379" s="157">
        <f>-(1-E379/J379)</f>
        <v>0.16949152542372881</v>
      </c>
      <c r="N379" s="27"/>
    </row>
    <row r="380" spans="1:14" ht="15">
      <c r="A380" s="144"/>
      <c r="B380" s="148" t="s">
        <v>751</v>
      </c>
      <c r="C380" s="12" t="s">
        <v>356</v>
      </c>
      <c r="D380" s="81">
        <v>1</v>
      </c>
      <c r="E380" s="154">
        <v>3.45</v>
      </c>
      <c r="F380" s="154">
        <f>D380*E380</f>
        <v>3.45</v>
      </c>
      <c r="G380" s="155" t="s">
        <v>724</v>
      </c>
      <c r="H380" s="139">
        <v>0</v>
      </c>
      <c r="I380" s="108">
        <f t="shared" si="45"/>
        <v>0</v>
      </c>
      <c r="J380" s="27"/>
      <c r="K380" s="27"/>
      <c r="L380" s="27"/>
      <c r="M380" s="27"/>
      <c r="N380" s="27"/>
    </row>
    <row r="381" spans="1:14" ht="15">
      <c r="A381" s="313"/>
      <c r="B381" s="5" t="s">
        <v>752</v>
      </c>
      <c r="C381" s="12" t="s">
        <v>356</v>
      </c>
      <c r="D381" s="81">
        <v>1</v>
      </c>
      <c r="E381" s="154">
        <v>3.25</v>
      </c>
      <c r="F381" s="154">
        <f t="shared" ref="F381" si="47">D381*E381</f>
        <v>3.25</v>
      </c>
      <c r="G381" s="155"/>
      <c r="H381" s="139">
        <v>0</v>
      </c>
      <c r="I381" s="108">
        <f t="shared" si="45"/>
        <v>0</v>
      </c>
      <c r="J381" s="27"/>
      <c r="K381" s="27"/>
      <c r="L381" s="27"/>
      <c r="M381" s="27"/>
      <c r="N381" s="27"/>
    </row>
    <row r="382" spans="1:14" ht="75">
      <c r="A382" s="113" t="s">
        <v>72</v>
      </c>
      <c r="B382" s="114" t="s">
        <v>134</v>
      </c>
      <c r="C382" s="115"/>
      <c r="D382" s="116"/>
      <c r="E382" s="117"/>
      <c r="F382" s="117"/>
      <c r="G382" s="27"/>
      <c r="H382" s="143"/>
      <c r="I382" s="118"/>
      <c r="J382" s="27"/>
      <c r="K382" s="27"/>
      <c r="L382" s="27"/>
      <c r="M382" s="157"/>
      <c r="N382" s="27"/>
    </row>
    <row r="383" spans="1:14" ht="15">
      <c r="A383" s="33"/>
      <c r="B383" s="5" t="s">
        <v>75</v>
      </c>
      <c r="C383" s="12" t="s">
        <v>356</v>
      </c>
      <c r="D383" s="81">
        <v>5000</v>
      </c>
      <c r="E383" s="64">
        <v>4.2</v>
      </c>
      <c r="F383" s="64">
        <f>D383*E383</f>
        <v>21000</v>
      </c>
      <c r="G383" s="27"/>
      <c r="H383" s="147">
        <v>0</v>
      </c>
      <c r="I383" s="108">
        <f t="shared" ref="I383:I386" si="48">D383*H383</f>
        <v>0</v>
      </c>
      <c r="J383" s="27"/>
      <c r="K383" s="27"/>
      <c r="L383" s="27"/>
      <c r="M383" s="157"/>
      <c r="N383" s="27"/>
    </row>
    <row r="384" spans="1:14" ht="15">
      <c r="A384" s="33"/>
      <c r="B384" s="5" t="s">
        <v>76</v>
      </c>
      <c r="C384" s="12" t="s">
        <v>356</v>
      </c>
      <c r="D384" s="81">
        <v>1</v>
      </c>
      <c r="E384" s="64">
        <v>4</v>
      </c>
      <c r="F384" s="64">
        <f>D384*E384</f>
        <v>4</v>
      </c>
      <c r="G384" s="27"/>
      <c r="H384" s="147">
        <v>0</v>
      </c>
      <c r="I384" s="108">
        <f t="shared" si="48"/>
        <v>0</v>
      </c>
      <c r="J384" s="27"/>
      <c r="K384" s="27"/>
      <c r="L384" s="27"/>
      <c r="M384" s="157"/>
      <c r="N384" s="27"/>
    </row>
    <row r="385" spans="1:14" ht="15">
      <c r="A385" s="73"/>
      <c r="B385" s="5" t="s">
        <v>749</v>
      </c>
      <c r="C385" s="12" t="s">
        <v>356</v>
      </c>
      <c r="D385" s="81">
        <v>1</v>
      </c>
      <c r="E385" s="64">
        <v>3.85</v>
      </c>
      <c r="F385" s="64">
        <f>D385*E385</f>
        <v>3.85</v>
      </c>
      <c r="G385" s="156" t="s">
        <v>725</v>
      </c>
      <c r="H385" s="147">
        <v>0</v>
      </c>
      <c r="I385" s="108">
        <f t="shared" si="48"/>
        <v>0</v>
      </c>
      <c r="J385" s="27">
        <v>3.45</v>
      </c>
      <c r="K385" s="77">
        <f>J385*1.2</f>
        <v>4.1399999999999997</v>
      </c>
      <c r="L385" s="27"/>
      <c r="M385" s="157">
        <f t="shared" ref="M385:M389" si="49">-(1-E385/J385)</f>
        <v>0.11594202898550732</v>
      </c>
      <c r="N385" s="27"/>
    </row>
    <row r="386" spans="1:14" ht="15">
      <c r="A386" s="33"/>
      <c r="B386" s="5" t="s">
        <v>750</v>
      </c>
      <c r="C386" s="12" t="s">
        <v>356</v>
      </c>
      <c r="D386" s="81">
        <v>1</v>
      </c>
      <c r="E386" s="64">
        <v>3.45</v>
      </c>
      <c r="F386" s="64">
        <f>D386*E386</f>
        <v>3.45</v>
      </c>
      <c r="G386" s="156" t="s">
        <v>726</v>
      </c>
      <c r="H386" s="147">
        <v>0</v>
      </c>
      <c r="I386" s="108">
        <f t="shared" si="48"/>
        <v>0</v>
      </c>
      <c r="J386" s="27">
        <v>2.95</v>
      </c>
      <c r="K386" s="77">
        <f>J386*1.2</f>
        <v>3.54</v>
      </c>
      <c r="L386" s="27"/>
      <c r="M386" s="157">
        <f t="shared" si="49"/>
        <v>0.16949152542372881</v>
      </c>
      <c r="N386" s="27"/>
    </row>
    <row r="387" spans="1:14" ht="75">
      <c r="A387" s="33" t="s">
        <v>418</v>
      </c>
      <c r="B387" s="4" t="s">
        <v>718</v>
      </c>
      <c r="C387" s="11"/>
      <c r="D387" s="81"/>
      <c r="E387" s="14"/>
      <c r="F387" s="14"/>
      <c r="G387" s="27"/>
      <c r="H387" s="140"/>
      <c r="I387" s="106"/>
      <c r="J387" s="27"/>
      <c r="K387" s="27"/>
      <c r="L387" s="27"/>
      <c r="M387" s="27"/>
      <c r="N387" s="27"/>
    </row>
    <row r="388" spans="1:14" ht="15">
      <c r="A388" s="73"/>
      <c r="B388" s="5" t="s">
        <v>75</v>
      </c>
      <c r="C388" s="12" t="s">
        <v>356</v>
      </c>
      <c r="D388" s="81">
        <v>1000</v>
      </c>
      <c r="E388" s="64">
        <v>4.2</v>
      </c>
      <c r="F388" s="64">
        <f>D388*E388</f>
        <v>4200</v>
      </c>
      <c r="G388" s="27"/>
      <c r="H388" s="147">
        <v>0</v>
      </c>
      <c r="I388" s="108">
        <f t="shared" ref="I388:I391" si="50">D388*H388</f>
        <v>0</v>
      </c>
      <c r="J388" s="27">
        <v>2.1</v>
      </c>
      <c r="K388" s="77">
        <f>J388*1.2</f>
        <v>2.52</v>
      </c>
      <c r="L388" s="27"/>
      <c r="M388" s="157">
        <f t="shared" si="49"/>
        <v>1</v>
      </c>
      <c r="N388" s="27"/>
    </row>
    <row r="389" spans="1:14" ht="15">
      <c r="A389" s="33"/>
      <c r="B389" s="5" t="s">
        <v>76</v>
      </c>
      <c r="C389" s="12" t="s">
        <v>356</v>
      </c>
      <c r="D389" s="81">
        <v>500</v>
      </c>
      <c r="E389" s="64">
        <v>4</v>
      </c>
      <c r="F389" s="64">
        <f>D389*E389</f>
        <v>2000</v>
      </c>
      <c r="G389" s="27"/>
      <c r="H389" s="147">
        <v>0</v>
      </c>
      <c r="I389" s="108">
        <f t="shared" si="50"/>
        <v>0</v>
      </c>
      <c r="J389" s="27">
        <v>1.6</v>
      </c>
      <c r="K389" s="77">
        <f>J389*1.2</f>
        <v>1.92</v>
      </c>
      <c r="L389" s="27"/>
      <c r="M389" s="157">
        <f t="shared" si="49"/>
        <v>1.5</v>
      </c>
      <c r="N389" s="27"/>
    </row>
    <row r="390" spans="1:14" ht="15">
      <c r="A390" s="33"/>
      <c r="B390" s="5" t="s">
        <v>749</v>
      </c>
      <c r="C390" s="12" t="s">
        <v>356</v>
      </c>
      <c r="D390" s="81">
        <v>1</v>
      </c>
      <c r="E390" s="64">
        <v>3.85</v>
      </c>
      <c r="F390" s="64">
        <f>D390*E390</f>
        <v>3.85</v>
      </c>
      <c r="G390" s="156" t="s">
        <v>725</v>
      </c>
      <c r="H390" s="147">
        <v>0</v>
      </c>
      <c r="I390" s="108">
        <f t="shared" si="50"/>
        <v>0</v>
      </c>
      <c r="J390" s="27"/>
      <c r="K390" s="77"/>
      <c r="L390" s="27"/>
      <c r="M390" s="157"/>
      <c r="N390" s="27"/>
    </row>
    <row r="391" spans="1:14" ht="15">
      <c r="A391" s="33"/>
      <c r="B391" s="5" t="s">
        <v>750</v>
      </c>
      <c r="C391" s="12" t="s">
        <v>356</v>
      </c>
      <c r="D391" s="81">
        <v>1</v>
      </c>
      <c r="E391" s="64">
        <v>3.45</v>
      </c>
      <c r="F391" s="64">
        <f>D391*E391</f>
        <v>3.45</v>
      </c>
      <c r="G391" s="156" t="s">
        <v>726</v>
      </c>
      <c r="H391" s="147">
        <v>0</v>
      </c>
      <c r="I391" s="108">
        <f t="shared" si="50"/>
        <v>0</v>
      </c>
      <c r="J391" s="27"/>
      <c r="K391" s="77"/>
      <c r="L391" s="27"/>
      <c r="M391" s="157"/>
      <c r="N391" s="27"/>
    </row>
    <row r="392" spans="1:14" ht="60">
      <c r="A392" s="33" t="s">
        <v>662</v>
      </c>
      <c r="B392" s="4" t="s">
        <v>778</v>
      </c>
      <c r="C392" s="11"/>
      <c r="D392" s="81"/>
      <c r="E392" s="14"/>
      <c r="F392" s="14"/>
      <c r="G392" s="27"/>
      <c r="H392" s="140"/>
      <c r="I392" s="106"/>
      <c r="J392" s="27"/>
      <c r="K392" s="77"/>
      <c r="L392" s="27"/>
      <c r="M392" s="157"/>
      <c r="N392" s="27"/>
    </row>
    <row r="393" spans="1:14" ht="15">
      <c r="A393" s="33"/>
      <c r="B393" s="5" t="s">
        <v>75</v>
      </c>
      <c r="C393" s="12" t="s">
        <v>356</v>
      </c>
      <c r="D393" s="81">
        <v>1</v>
      </c>
      <c r="E393" s="64">
        <v>4.2</v>
      </c>
      <c r="F393" s="64">
        <f>D393*E393</f>
        <v>4.2</v>
      </c>
      <c r="G393" s="27"/>
      <c r="H393" s="147">
        <v>0</v>
      </c>
      <c r="I393" s="108">
        <f t="shared" ref="I393:I396" si="51">D393*H393</f>
        <v>0</v>
      </c>
      <c r="J393" s="27"/>
      <c r="K393" s="77"/>
      <c r="L393" s="27"/>
      <c r="M393" s="157"/>
      <c r="N393" s="27"/>
    </row>
    <row r="394" spans="1:14" ht="15">
      <c r="A394" s="33"/>
      <c r="B394" s="5" t="s">
        <v>76</v>
      </c>
      <c r="C394" s="12" t="s">
        <v>356</v>
      </c>
      <c r="D394" s="81">
        <v>1</v>
      </c>
      <c r="E394" s="64">
        <v>4</v>
      </c>
      <c r="F394" s="64">
        <f>D394*E394</f>
        <v>4</v>
      </c>
      <c r="G394" s="27"/>
      <c r="H394" s="147">
        <v>0</v>
      </c>
      <c r="I394" s="108">
        <f t="shared" si="51"/>
        <v>0</v>
      </c>
      <c r="J394" s="27"/>
      <c r="K394" s="77"/>
      <c r="L394" s="27"/>
      <c r="M394" s="157"/>
      <c r="N394" s="27"/>
    </row>
    <row r="395" spans="1:14" ht="15">
      <c r="A395" s="33"/>
      <c r="B395" s="5" t="s">
        <v>749</v>
      </c>
      <c r="C395" s="12" t="s">
        <v>356</v>
      </c>
      <c r="D395" s="81">
        <v>1</v>
      </c>
      <c r="E395" s="64">
        <v>3.85</v>
      </c>
      <c r="F395" s="64">
        <f>D395*E395</f>
        <v>3.85</v>
      </c>
      <c r="G395" s="156" t="s">
        <v>725</v>
      </c>
      <c r="H395" s="147"/>
      <c r="I395" s="108">
        <f t="shared" si="51"/>
        <v>0</v>
      </c>
      <c r="J395" s="27"/>
      <c r="K395" s="77"/>
      <c r="L395" s="27"/>
      <c r="M395" s="157"/>
      <c r="N395" s="27"/>
    </row>
    <row r="396" spans="1:14" ht="15">
      <c r="A396" s="33"/>
      <c r="B396" s="5" t="s">
        <v>750</v>
      </c>
      <c r="C396" s="12" t="s">
        <v>356</v>
      </c>
      <c r="D396" s="81">
        <v>1</v>
      </c>
      <c r="E396" s="64">
        <v>3.45</v>
      </c>
      <c r="F396" s="64">
        <f>D396*E396</f>
        <v>3.45</v>
      </c>
      <c r="G396" s="156" t="s">
        <v>726</v>
      </c>
      <c r="H396" s="147"/>
      <c r="I396" s="108">
        <f t="shared" si="51"/>
        <v>0</v>
      </c>
      <c r="J396" s="27"/>
      <c r="K396" s="77"/>
      <c r="L396" s="27"/>
      <c r="M396" s="157"/>
      <c r="N396" s="27"/>
    </row>
    <row r="397" spans="1:14" ht="15">
      <c r="A397" s="33" t="s">
        <v>721</v>
      </c>
      <c r="B397" s="50" t="s">
        <v>719</v>
      </c>
      <c r="C397" s="12"/>
      <c r="D397" s="81"/>
      <c r="E397" s="64"/>
      <c r="F397" s="64"/>
      <c r="G397" s="27"/>
      <c r="H397" s="139"/>
      <c r="I397" s="108"/>
      <c r="J397" s="27"/>
      <c r="K397" s="27"/>
      <c r="L397" s="27"/>
      <c r="M397" s="27"/>
      <c r="N397" s="27"/>
    </row>
    <row r="398" spans="1:14" ht="30">
      <c r="A398" s="33"/>
      <c r="B398" s="50" t="s">
        <v>720</v>
      </c>
      <c r="C398" s="12"/>
      <c r="D398" s="81"/>
      <c r="E398" s="64"/>
      <c r="F398" s="64"/>
      <c r="G398" s="27"/>
      <c r="H398" s="139"/>
      <c r="I398" s="108"/>
      <c r="J398" s="27"/>
      <c r="K398" s="27"/>
      <c r="L398" s="27"/>
      <c r="M398" s="27"/>
      <c r="N398" s="27"/>
    </row>
    <row r="399" spans="1:14" ht="15">
      <c r="A399" s="33"/>
      <c r="B399" s="50" t="s">
        <v>654</v>
      </c>
      <c r="C399" s="53" t="s">
        <v>356</v>
      </c>
      <c r="D399" s="81">
        <v>1</v>
      </c>
      <c r="E399" s="64">
        <v>1.35</v>
      </c>
      <c r="F399" s="64">
        <f>D399*E399</f>
        <v>1.35</v>
      </c>
      <c r="G399" s="27"/>
      <c r="H399" s="139">
        <v>0</v>
      </c>
      <c r="I399" s="108">
        <f t="shared" ref="I399:I408" si="52">D399*H399</f>
        <v>0</v>
      </c>
      <c r="J399" s="27">
        <v>1.35</v>
      </c>
      <c r="K399" s="27"/>
      <c r="L399" s="27"/>
      <c r="M399" s="27"/>
      <c r="N399" s="27"/>
    </row>
    <row r="400" spans="1:14" ht="15">
      <c r="A400" s="33"/>
      <c r="B400" s="50" t="s">
        <v>655</v>
      </c>
      <c r="C400" s="53" t="s">
        <v>356</v>
      </c>
      <c r="D400" s="81">
        <v>1</v>
      </c>
      <c r="E400" s="64">
        <v>0.7</v>
      </c>
      <c r="F400" s="64">
        <f>D400*E400</f>
        <v>0.7</v>
      </c>
      <c r="G400" s="27"/>
      <c r="H400" s="139">
        <v>0</v>
      </c>
      <c r="I400" s="108">
        <f t="shared" si="52"/>
        <v>0</v>
      </c>
      <c r="J400" s="27">
        <v>0.7</v>
      </c>
      <c r="K400" s="27"/>
      <c r="L400" s="27"/>
      <c r="M400" s="27"/>
      <c r="N400" s="27"/>
    </row>
    <row r="401" spans="1:14" ht="15">
      <c r="A401" s="33" t="s">
        <v>722</v>
      </c>
      <c r="B401" s="50" t="s">
        <v>653</v>
      </c>
      <c r="C401" s="52"/>
      <c r="D401" s="81"/>
      <c r="E401" s="14"/>
      <c r="F401" s="14"/>
      <c r="G401" s="27"/>
      <c r="H401" s="140"/>
      <c r="I401" s="108">
        <f t="shared" si="52"/>
        <v>0</v>
      </c>
      <c r="J401" s="27"/>
      <c r="K401" s="27"/>
      <c r="L401" s="27"/>
      <c r="M401" s="27"/>
      <c r="N401" s="27"/>
    </row>
    <row r="402" spans="1:14" ht="15">
      <c r="A402" s="51"/>
      <c r="B402" s="50" t="s">
        <v>651</v>
      </c>
      <c r="C402" s="53"/>
      <c r="D402" s="81"/>
      <c r="E402" s="14"/>
      <c r="F402" s="14"/>
      <c r="G402" s="27"/>
      <c r="H402" s="140"/>
      <c r="I402" s="108">
        <f t="shared" si="52"/>
        <v>0</v>
      </c>
      <c r="J402" s="27"/>
      <c r="K402" s="27"/>
      <c r="L402" s="27"/>
      <c r="M402" s="27"/>
      <c r="N402" s="27"/>
    </row>
    <row r="403" spans="1:14" ht="15">
      <c r="A403" s="33"/>
      <c r="B403" s="50" t="s">
        <v>654</v>
      </c>
      <c r="C403" s="53" t="s">
        <v>356</v>
      </c>
      <c r="D403" s="81">
        <v>300</v>
      </c>
      <c r="E403" s="64">
        <v>1.35</v>
      </c>
      <c r="F403" s="64">
        <f>D403*E403</f>
        <v>405</v>
      </c>
      <c r="G403" s="27"/>
      <c r="H403" s="139">
        <v>0</v>
      </c>
      <c r="I403" s="108">
        <f t="shared" si="52"/>
        <v>0</v>
      </c>
      <c r="J403" s="27">
        <v>1.35</v>
      </c>
      <c r="K403" s="27"/>
      <c r="L403" s="27"/>
      <c r="M403" s="27"/>
      <c r="N403" s="27"/>
    </row>
    <row r="404" spans="1:14" ht="15">
      <c r="A404" s="33"/>
      <c r="B404" s="50" t="s">
        <v>655</v>
      </c>
      <c r="C404" s="53" t="s">
        <v>356</v>
      </c>
      <c r="D404" s="81">
        <v>100</v>
      </c>
      <c r="E404" s="64">
        <v>0.7</v>
      </c>
      <c r="F404" s="64">
        <f>D404*E404</f>
        <v>70</v>
      </c>
      <c r="G404" s="27"/>
      <c r="H404" s="139">
        <v>0</v>
      </c>
      <c r="I404" s="108">
        <f t="shared" si="52"/>
        <v>0</v>
      </c>
      <c r="J404" s="27">
        <v>0.7</v>
      </c>
      <c r="K404" s="27"/>
      <c r="L404" s="27"/>
      <c r="M404" s="27"/>
      <c r="N404" s="27"/>
    </row>
    <row r="405" spans="1:14" ht="30">
      <c r="A405" s="33" t="s">
        <v>746</v>
      </c>
      <c r="B405" s="50" t="s">
        <v>657</v>
      </c>
      <c r="C405" s="12"/>
      <c r="D405" s="81"/>
      <c r="E405" s="14"/>
      <c r="F405" s="14"/>
      <c r="G405" s="27"/>
      <c r="H405" s="140"/>
      <c r="I405" s="108">
        <f t="shared" si="52"/>
        <v>0</v>
      </c>
      <c r="J405" s="27"/>
      <c r="K405" s="27"/>
      <c r="L405" s="27"/>
      <c r="M405" s="27"/>
      <c r="N405" s="27"/>
    </row>
    <row r="406" spans="1:14" ht="15">
      <c r="A406" s="33"/>
      <c r="B406" s="50" t="s">
        <v>656</v>
      </c>
      <c r="C406" s="12" t="s">
        <v>356</v>
      </c>
      <c r="D406" s="81">
        <v>1</v>
      </c>
      <c r="E406" s="64">
        <v>0.7</v>
      </c>
      <c r="F406" s="64">
        <f>D406*E406</f>
        <v>0.7</v>
      </c>
      <c r="G406" s="27"/>
      <c r="H406" s="139">
        <v>0</v>
      </c>
      <c r="I406" s="108">
        <f t="shared" si="52"/>
        <v>0</v>
      </c>
      <c r="J406" s="27">
        <v>0.7</v>
      </c>
      <c r="K406" s="27"/>
      <c r="L406" s="27"/>
      <c r="M406" s="27"/>
      <c r="N406" s="27"/>
    </row>
    <row r="407" spans="1:14" ht="30">
      <c r="A407" s="33" t="s">
        <v>779</v>
      </c>
      <c r="B407" s="50" t="s">
        <v>748</v>
      </c>
      <c r="C407" s="12"/>
      <c r="D407" s="81"/>
      <c r="E407" s="14"/>
      <c r="F407" s="14"/>
      <c r="G407" s="27" t="s">
        <v>747</v>
      </c>
      <c r="H407" s="139"/>
      <c r="I407" s="108">
        <f t="shared" si="52"/>
        <v>0</v>
      </c>
      <c r="J407" s="27"/>
      <c r="K407" s="27"/>
      <c r="L407" s="27"/>
      <c r="M407" s="27"/>
      <c r="N407" s="27"/>
    </row>
    <row r="408" spans="1:14" ht="15">
      <c r="A408" s="33"/>
      <c r="B408" s="50" t="s">
        <v>656</v>
      </c>
      <c r="C408" s="12" t="s">
        <v>356</v>
      </c>
      <c r="D408" s="81">
        <v>1</v>
      </c>
      <c r="E408" s="64">
        <v>1.3</v>
      </c>
      <c r="F408" s="64">
        <f>D408*E408</f>
        <v>1.3</v>
      </c>
      <c r="G408" s="27"/>
      <c r="H408" s="139">
        <v>0</v>
      </c>
      <c r="I408" s="108">
        <f t="shared" si="52"/>
        <v>0</v>
      </c>
      <c r="J408" s="27"/>
      <c r="K408" s="27"/>
      <c r="L408" s="27"/>
      <c r="M408" s="27"/>
      <c r="N408" s="27"/>
    </row>
    <row r="409" spans="1:14" ht="90">
      <c r="A409" s="33" t="s">
        <v>783</v>
      </c>
      <c r="B409" s="50" t="s">
        <v>816</v>
      </c>
      <c r="C409" s="12"/>
      <c r="D409" s="81"/>
      <c r="E409" s="64"/>
      <c r="F409" s="64"/>
      <c r="G409" s="27"/>
      <c r="H409" s="139"/>
      <c r="I409" s="108"/>
      <c r="J409" s="27"/>
      <c r="K409" s="27"/>
      <c r="L409" s="27"/>
      <c r="M409" s="27"/>
      <c r="N409" s="27"/>
    </row>
    <row r="410" spans="1:14" ht="15">
      <c r="A410" s="33"/>
      <c r="B410" s="50" t="s">
        <v>423</v>
      </c>
      <c r="C410" s="12" t="s">
        <v>370</v>
      </c>
      <c r="D410" s="81">
        <v>1</v>
      </c>
      <c r="E410" s="64">
        <v>1.3</v>
      </c>
      <c r="F410" s="64">
        <f>D410*E410</f>
        <v>1.3</v>
      </c>
      <c r="G410" s="27"/>
      <c r="H410" s="139">
        <v>0</v>
      </c>
      <c r="I410" s="108">
        <f t="shared" ref="I410" si="53">D410*H410</f>
        <v>0</v>
      </c>
      <c r="J410" s="27"/>
      <c r="K410" s="27"/>
      <c r="L410" s="27"/>
      <c r="M410" s="27"/>
      <c r="N410" s="27"/>
    </row>
    <row r="411" spans="1:14" ht="90">
      <c r="A411" s="33" t="s">
        <v>784</v>
      </c>
      <c r="B411" s="50" t="s">
        <v>812</v>
      </c>
      <c r="C411" s="12"/>
      <c r="D411" s="81"/>
      <c r="E411" s="64"/>
      <c r="F411" s="64"/>
      <c r="G411" s="27"/>
      <c r="H411" s="139"/>
      <c r="I411" s="108"/>
      <c r="J411" s="27"/>
      <c r="K411" s="27"/>
      <c r="L411" s="27"/>
      <c r="M411" s="27"/>
      <c r="N411" s="27"/>
    </row>
    <row r="412" spans="1:14" ht="15">
      <c r="A412" s="33"/>
      <c r="B412" s="50" t="s">
        <v>423</v>
      </c>
      <c r="C412" s="12" t="s">
        <v>370</v>
      </c>
      <c r="D412" s="81">
        <v>1</v>
      </c>
      <c r="E412" s="64">
        <v>1.3</v>
      </c>
      <c r="F412" s="64">
        <f>D412*E412</f>
        <v>1.3</v>
      </c>
      <c r="G412" s="27"/>
      <c r="H412" s="139">
        <v>0</v>
      </c>
      <c r="I412" s="108">
        <f t="shared" ref="I412" si="54">D412*H412</f>
        <v>0</v>
      </c>
      <c r="J412" s="27"/>
      <c r="K412" s="27"/>
      <c r="L412" s="27"/>
      <c r="M412" s="27"/>
      <c r="N412" s="27"/>
    </row>
    <row r="413" spans="1:14" ht="90">
      <c r="A413" s="33" t="s">
        <v>785</v>
      </c>
      <c r="B413" s="50" t="s">
        <v>815</v>
      </c>
      <c r="C413" s="12"/>
      <c r="D413" s="81"/>
      <c r="E413" s="64"/>
      <c r="F413" s="64"/>
      <c r="G413" s="27"/>
      <c r="H413" s="139"/>
      <c r="I413" s="108"/>
      <c r="J413" s="27"/>
      <c r="K413" s="27"/>
      <c r="L413" s="27"/>
      <c r="M413" s="27"/>
      <c r="N413" s="27"/>
    </row>
    <row r="414" spans="1:14" ht="15">
      <c r="A414" s="33"/>
      <c r="B414" s="50" t="s">
        <v>423</v>
      </c>
      <c r="C414" s="12" t="s">
        <v>370</v>
      </c>
      <c r="D414" s="81">
        <v>1</v>
      </c>
      <c r="E414" s="64">
        <v>1.3</v>
      </c>
      <c r="F414" s="64">
        <f>D414*E414</f>
        <v>1.3</v>
      </c>
      <c r="G414" s="27"/>
      <c r="H414" s="139">
        <v>0</v>
      </c>
      <c r="I414" s="108">
        <f t="shared" ref="I414" si="55">D414*H414</f>
        <v>0</v>
      </c>
      <c r="J414" s="27"/>
      <c r="K414" s="27"/>
      <c r="L414" s="27"/>
      <c r="M414" s="27"/>
      <c r="N414" s="27"/>
    </row>
    <row r="415" spans="1:14" ht="90">
      <c r="A415" s="33" t="s">
        <v>787</v>
      </c>
      <c r="B415" s="50" t="s">
        <v>814</v>
      </c>
      <c r="C415" s="12"/>
      <c r="D415" s="81"/>
      <c r="E415" s="64"/>
      <c r="F415" s="64"/>
      <c r="G415" s="27"/>
      <c r="H415" s="139"/>
      <c r="I415" s="108"/>
      <c r="J415" s="27"/>
      <c r="K415" s="27"/>
      <c r="L415" s="27"/>
      <c r="M415" s="27"/>
      <c r="N415" s="27"/>
    </row>
    <row r="416" spans="1:14" ht="15">
      <c r="A416" s="33"/>
      <c r="B416" s="50" t="s">
        <v>423</v>
      </c>
      <c r="C416" s="12" t="s">
        <v>370</v>
      </c>
      <c r="D416" s="81">
        <v>1</v>
      </c>
      <c r="E416" s="64">
        <v>1.3</v>
      </c>
      <c r="F416" s="64">
        <f>D416*E416</f>
        <v>1.3</v>
      </c>
      <c r="G416" s="27"/>
      <c r="H416" s="139">
        <v>0</v>
      </c>
      <c r="I416" s="108">
        <f t="shared" ref="I416" si="56">D416*H416</f>
        <v>0</v>
      </c>
      <c r="J416" s="27"/>
      <c r="K416" s="27"/>
      <c r="L416" s="27"/>
      <c r="M416" s="27"/>
      <c r="N416" s="27"/>
    </row>
    <row r="417" spans="1:14" ht="90">
      <c r="A417" s="33" t="s">
        <v>791</v>
      </c>
      <c r="B417" s="50" t="s">
        <v>813</v>
      </c>
      <c r="C417" s="12"/>
      <c r="D417" s="81"/>
      <c r="E417" s="64"/>
      <c r="F417" s="64"/>
      <c r="G417" s="27"/>
      <c r="H417" s="139"/>
      <c r="I417" s="108"/>
      <c r="J417" s="27"/>
      <c r="K417" s="27"/>
      <c r="L417" s="27"/>
      <c r="M417" s="27"/>
      <c r="N417" s="27"/>
    </row>
    <row r="418" spans="1:14" ht="15">
      <c r="A418" s="33"/>
      <c r="B418" s="50" t="s">
        <v>423</v>
      </c>
      <c r="C418" s="12" t="s">
        <v>370</v>
      </c>
      <c r="D418" s="81">
        <v>1</v>
      </c>
      <c r="E418" s="64">
        <v>1.3</v>
      </c>
      <c r="F418" s="64">
        <f>D418*E418</f>
        <v>1.3</v>
      </c>
      <c r="G418" s="27"/>
      <c r="H418" s="139">
        <v>0</v>
      </c>
      <c r="I418" s="108">
        <f t="shared" ref="I418" si="57">D418*H418</f>
        <v>0</v>
      </c>
      <c r="J418" s="27"/>
      <c r="K418" s="27"/>
      <c r="L418" s="27"/>
      <c r="M418" s="27"/>
      <c r="N418" s="27"/>
    </row>
    <row r="419" spans="1:14" ht="90">
      <c r="A419" s="33" t="s">
        <v>792</v>
      </c>
      <c r="B419" s="50" t="s">
        <v>817</v>
      </c>
      <c r="C419" s="12"/>
      <c r="D419" s="81"/>
      <c r="E419" s="64"/>
      <c r="F419" s="64"/>
      <c r="G419" s="27"/>
      <c r="H419" s="139"/>
      <c r="I419" s="108"/>
      <c r="J419" s="27"/>
      <c r="K419" s="27"/>
      <c r="L419" s="27"/>
      <c r="M419" s="27"/>
      <c r="N419" s="27"/>
    </row>
    <row r="420" spans="1:14" ht="15">
      <c r="A420" s="33"/>
      <c r="B420" s="50" t="s">
        <v>423</v>
      </c>
      <c r="C420" s="12" t="s">
        <v>370</v>
      </c>
      <c r="D420" s="81">
        <v>1</v>
      </c>
      <c r="E420" s="64">
        <v>1.3</v>
      </c>
      <c r="F420" s="64">
        <f>D420*E420</f>
        <v>1.3</v>
      </c>
      <c r="G420" s="27"/>
      <c r="H420" s="139">
        <v>0</v>
      </c>
      <c r="I420" s="108">
        <f t="shared" ref="I420:I427" si="58">D420*H420</f>
        <v>0</v>
      </c>
      <c r="J420" s="27"/>
      <c r="K420" s="27"/>
      <c r="L420" s="27"/>
      <c r="M420" s="27"/>
      <c r="N420" s="27"/>
    </row>
    <row r="421" spans="1:14" ht="30">
      <c r="A421" s="33" t="s">
        <v>793</v>
      </c>
      <c r="B421" s="50" t="s">
        <v>786</v>
      </c>
      <c r="C421" s="12"/>
      <c r="D421" s="81"/>
      <c r="E421" s="64"/>
      <c r="F421" s="64"/>
      <c r="G421" s="27"/>
      <c r="H421" s="139"/>
      <c r="I421" s="108"/>
      <c r="J421" s="27"/>
      <c r="K421" s="27"/>
      <c r="L421" s="27"/>
      <c r="M421" s="27"/>
      <c r="N421" s="27"/>
    </row>
    <row r="422" spans="1:14" ht="15">
      <c r="A422" s="33"/>
      <c r="B422" s="50" t="s">
        <v>782</v>
      </c>
      <c r="C422" s="12" t="s">
        <v>370</v>
      </c>
      <c r="D422" s="81">
        <v>1</v>
      </c>
      <c r="E422" s="64"/>
      <c r="F422" s="64"/>
      <c r="G422" s="27"/>
      <c r="H422" s="139">
        <v>0</v>
      </c>
      <c r="I422" s="108">
        <f t="shared" si="58"/>
        <v>0</v>
      </c>
      <c r="J422" s="27"/>
      <c r="K422" s="27"/>
      <c r="L422" s="27"/>
      <c r="M422" s="27"/>
      <c r="N422" s="27"/>
    </row>
    <row r="423" spans="1:14" ht="30">
      <c r="A423" s="33" t="s">
        <v>794</v>
      </c>
      <c r="B423" s="50" t="s">
        <v>788</v>
      </c>
      <c r="C423" s="12"/>
      <c r="D423" s="81"/>
      <c r="E423" s="64"/>
      <c r="F423" s="64"/>
      <c r="G423" s="27"/>
      <c r="H423" s="139"/>
      <c r="I423" s="108"/>
      <c r="J423" s="27"/>
      <c r="K423" s="27"/>
      <c r="L423" s="27"/>
      <c r="M423" s="27"/>
      <c r="N423" s="27"/>
    </row>
    <row r="424" spans="1:14" ht="15">
      <c r="A424" s="33"/>
      <c r="B424" s="50" t="s">
        <v>782</v>
      </c>
      <c r="C424" s="12" t="s">
        <v>370</v>
      </c>
      <c r="D424" s="81">
        <v>1</v>
      </c>
      <c r="E424" s="64"/>
      <c r="F424" s="64"/>
      <c r="G424" s="27"/>
      <c r="H424" s="139">
        <v>0</v>
      </c>
      <c r="I424" s="108">
        <f t="shared" si="58"/>
        <v>0</v>
      </c>
      <c r="J424" s="27"/>
      <c r="K424" s="27"/>
      <c r="L424" s="27"/>
      <c r="M424" s="27"/>
      <c r="N424" s="27"/>
    </row>
    <row r="425" spans="1:14" ht="16.5" customHeight="1">
      <c r="A425" s="33" t="s">
        <v>795</v>
      </c>
      <c r="B425" s="56" t="s">
        <v>797</v>
      </c>
      <c r="C425" s="12"/>
      <c r="D425" s="81"/>
      <c r="E425" s="64"/>
      <c r="F425" s="64"/>
      <c r="G425" s="27"/>
      <c r="H425" s="139"/>
      <c r="I425" s="108">
        <f t="shared" si="58"/>
        <v>0</v>
      </c>
      <c r="J425" s="27"/>
      <c r="K425" s="27"/>
      <c r="L425" s="27"/>
      <c r="M425" s="27"/>
      <c r="N425" s="27"/>
    </row>
    <row r="426" spans="1:14" ht="15">
      <c r="A426" s="33"/>
      <c r="B426" s="50" t="s">
        <v>423</v>
      </c>
      <c r="C426" s="12" t="s">
        <v>370</v>
      </c>
      <c r="D426" s="81">
        <v>1</v>
      </c>
      <c r="E426" s="64"/>
      <c r="F426" s="64"/>
      <c r="G426" s="27"/>
      <c r="H426" s="139">
        <v>0</v>
      </c>
      <c r="I426" s="108">
        <f t="shared" ref="I426" si="59">D426*H426</f>
        <v>0</v>
      </c>
      <c r="J426" s="27"/>
      <c r="K426" s="27"/>
      <c r="L426" s="27"/>
      <c r="M426" s="27"/>
      <c r="N426" s="27"/>
    </row>
    <row r="427" spans="1:14" ht="15">
      <c r="A427" s="33" t="s">
        <v>801</v>
      </c>
      <c r="B427" s="56" t="s">
        <v>798</v>
      </c>
      <c r="C427" s="12"/>
      <c r="D427" s="81"/>
      <c r="E427" s="64"/>
      <c r="F427" s="64"/>
      <c r="G427" s="27"/>
      <c r="H427" s="139"/>
      <c r="I427" s="108">
        <f t="shared" si="58"/>
        <v>0</v>
      </c>
      <c r="J427" s="27"/>
      <c r="K427" s="27"/>
      <c r="L427" s="27"/>
      <c r="M427" s="27"/>
      <c r="N427" s="27"/>
    </row>
    <row r="428" spans="1:14" ht="15">
      <c r="A428" s="33"/>
      <c r="B428" s="50" t="s">
        <v>796</v>
      </c>
      <c r="C428" s="12" t="s">
        <v>370</v>
      </c>
      <c r="D428" s="81">
        <v>1</v>
      </c>
      <c r="E428" s="64"/>
      <c r="F428" s="64"/>
      <c r="G428" s="27"/>
      <c r="H428" s="139">
        <v>0</v>
      </c>
      <c r="I428" s="108">
        <f t="shared" ref="I428" si="60">D428*H428</f>
        <v>0</v>
      </c>
      <c r="J428" s="27"/>
      <c r="K428" s="27"/>
      <c r="L428" s="27"/>
      <c r="M428" s="27"/>
      <c r="N428" s="27"/>
    </row>
    <row r="429" spans="1:14" ht="15">
      <c r="A429" s="33" t="s">
        <v>800</v>
      </c>
      <c r="B429" s="50" t="s">
        <v>799</v>
      </c>
      <c r="C429" s="12"/>
      <c r="D429" s="81"/>
      <c r="E429" s="64"/>
      <c r="F429" s="64"/>
      <c r="G429" s="27"/>
      <c r="H429" s="139"/>
      <c r="I429" s="108">
        <f t="shared" ref="I429:I430" si="61">D429*H429</f>
        <v>0</v>
      </c>
      <c r="J429" s="27"/>
      <c r="K429" s="27"/>
      <c r="L429" s="27"/>
      <c r="M429" s="27"/>
      <c r="N429" s="27"/>
    </row>
    <row r="430" spans="1:14" ht="15">
      <c r="A430" s="33"/>
      <c r="B430" s="50" t="s">
        <v>796</v>
      </c>
      <c r="C430" s="12" t="s">
        <v>370</v>
      </c>
      <c r="D430" s="81">
        <v>1</v>
      </c>
      <c r="E430" s="64"/>
      <c r="F430" s="64"/>
      <c r="G430" s="27"/>
      <c r="H430" s="139">
        <v>0</v>
      </c>
      <c r="I430" s="108">
        <f t="shared" si="61"/>
        <v>0</v>
      </c>
      <c r="J430" s="27"/>
      <c r="K430" s="27"/>
      <c r="L430" s="27"/>
      <c r="M430" s="27"/>
      <c r="N430" s="27"/>
    </row>
    <row r="431" spans="1:14" ht="15">
      <c r="A431" s="33"/>
      <c r="B431" s="50"/>
      <c r="C431" s="12"/>
      <c r="D431" s="81"/>
      <c r="E431" s="64"/>
      <c r="F431" s="64"/>
      <c r="G431" s="27"/>
      <c r="H431" s="139"/>
      <c r="I431" s="108"/>
      <c r="J431" s="27"/>
      <c r="K431" s="27"/>
      <c r="L431" s="27"/>
      <c r="M431" s="27"/>
      <c r="N431" s="27"/>
    </row>
    <row r="432" spans="1:14" ht="15">
      <c r="A432" s="33"/>
      <c r="B432" s="50"/>
      <c r="C432" s="12"/>
      <c r="D432" s="81"/>
      <c r="E432" s="64"/>
      <c r="F432" s="64"/>
      <c r="G432" s="27"/>
      <c r="H432" s="139"/>
      <c r="I432" s="108"/>
      <c r="J432" s="27"/>
      <c r="K432" s="27"/>
      <c r="L432" s="27"/>
      <c r="M432" s="27"/>
      <c r="N432" s="27"/>
    </row>
    <row r="433" spans="1:14" ht="15">
      <c r="A433" s="33"/>
      <c r="B433" s="34" t="s">
        <v>690</v>
      </c>
      <c r="C433" s="12"/>
      <c r="D433" s="81"/>
      <c r="E433" s="14"/>
      <c r="F433" s="63">
        <f>F376+F379+F385+F386+F388+F389+F399+F400+F403+F404+F406</f>
        <v>6692.7</v>
      </c>
      <c r="G433" s="27"/>
      <c r="H433" s="140"/>
      <c r="I433" s="134">
        <f>SUM(I376:I432)</f>
        <v>0</v>
      </c>
      <c r="J433" s="27"/>
      <c r="K433" s="27"/>
      <c r="L433" s="27"/>
      <c r="M433" s="27"/>
      <c r="N433" s="27"/>
    </row>
    <row r="434" spans="1:14" ht="15">
      <c r="A434" s="33"/>
      <c r="B434" s="5"/>
      <c r="C434" s="12"/>
      <c r="D434" s="81"/>
      <c r="E434" s="14"/>
      <c r="F434" s="14"/>
      <c r="G434" s="27"/>
      <c r="I434" s="27"/>
      <c r="J434" s="27"/>
      <c r="K434" s="27"/>
      <c r="L434" s="27"/>
      <c r="M434" s="27"/>
      <c r="N434" s="27"/>
    </row>
    <row r="435" spans="1:14" ht="18.75">
      <c r="A435" s="46" t="s">
        <v>169</v>
      </c>
      <c r="B435" s="46"/>
      <c r="C435" s="46"/>
      <c r="D435" s="81"/>
      <c r="E435" s="14"/>
      <c r="F435" s="14"/>
      <c r="G435" s="27"/>
      <c r="I435" s="27"/>
      <c r="J435" s="27"/>
      <c r="K435" s="27"/>
      <c r="L435" s="27"/>
      <c r="M435" s="27"/>
      <c r="N435" s="27"/>
    </row>
    <row r="436" spans="1:14" ht="12.75">
      <c r="A436" s="73"/>
      <c r="B436" s="358"/>
      <c r="C436" s="73"/>
      <c r="D436" s="81"/>
      <c r="E436" s="14"/>
      <c r="F436" s="14"/>
      <c r="G436" s="27"/>
      <c r="I436" s="27"/>
      <c r="J436" s="27"/>
      <c r="K436" s="27"/>
      <c r="L436" s="27"/>
      <c r="M436" s="27"/>
      <c r="N436" s="27"/>
    </row>
    <row r="437" spans="1:14" ht="18.75">
      <c r="A437" s="7" t="s">
        <v>343</v>
      </c>
      <c r="B437" s="8" t="s">
        <v>349</v>
      </c>
      <c r="C437" s="73"/>
      <c r="D437" s="81">
        <f>I67</f>
        <v>0</v>
      </c>
      <c r="E437" s="14"/>
      <c r="F437" s="64">
        <f>F67</f>
        <v>5585.7999999999993</v>
      </c>
      <c r="G437" s="27"/>
      <c r="I437" s="27"/>
      <c r="J437" s="27"/>
      <c r="K437" s="27"/>
      <c r="L437" s="27"/>
      <c r="M437" s="27"/>
      <c r="N437" s="27"/>
    </row>
    <row r="438" spans="1:14" ht="18.75">
      <c r="A438" s="7" t="s">
        <v>344</v>
      </c>
      <c r="B438" s="8" t="s">
        <v>350</v>
      </c>
      <c r="C438" s="73"/>
      <c r="D438" s="81">
        <f>I110</f>
        <v>0</v>
      </c>
      <c r="E438" s="14"/>
      <c r="F438" s="65">
        <f>F110</f>
        <v>4458</v>
      </c>
      <c r="G438" s="27"/>
      <c r="I438" s="27"/>
      <c r="J438" s="27"/>
      <c r="K438" s="27"/>
      <c r="L438" s="27"/>
      <c r="M438" s="27"/>
      <c r="N438" s="27"/>
    </row>
    <row r="439" spans="1:14" ht="18.75">
      <c r="A439" s="7" t="s">
        <v>347</v>
      </c>
      <c r="B439" s="8" t="s">
        <v>346</v>
      </c>
      <c r="C439" s="73"/>
      <c r="D439" s="81">
        <f>I144</f>
        <v>0</v>
      </c>
      <c r="E439" s="14"/>
      <c r="F439" s="65">
        <f>F144</f>
        <v>11128</v>
      </c>
      <c r="G439" s="27"/>
      <c r="I439" s="27"/>
      <c r="J439" s="27"/>
      <c r="K439" s="27"/>
      <c r="L439" s="27"/>
      <c r="M439" s="27"/>
      <c r="N439" s="27"/>
    </row>
    <row r="440" spans="1:14" ht="18.75">
      <c r="A440" s="7" t="s">
        <v>348</v>
      </c>
      <c r="B440" s="8" t="s">
        <v>354</v>
      </c>
      <c r="C440" s="73"/>
      <c r="D440" s="81">
        <f>I159</f>
        <v>0</v>
      </c>
      <c r="E440" s="14"/>
      <c r="F440" s="65">
        <f>F158</f>
        <v>912.15999999999985</v>
      </c>
      <c r="G440" s="27"/>
      <c r="I440" s="27"/>
      <c r="J440" s="27"/>
      <c r="K440" s="27"/>
      <c r="L440" s="27"/>
      <c r="M440" s="27"/>
      <c r="N440" s="27"/>
    </row>
    <row r="441" spans="1:14" ht="18.75">
      <c r="A441" s="7" t="s">
        <v>371</v>
      </c>
      <c r="B441" s="8" t="s">
        <v>419</v>
      </c>
      <c r="C441" s="73"/>
      <c r="D441" s="81">
        <f>I169</f>
        <v>0</v>
      </c>
      <c r="E441" s="14"/>
      <c r="F441" s="65">
        <f>F169</f>
        <v>1681.5</v>
      </c>
      <c r="G441" s="27"/>
      <c r="I441" s="27"/>
      <c r="J441" s="27"/>
      <c r="K441" s="27"/>
      <c r="L441" s="27"/>
      <c r="M441" s="27"/>
      <c r="N441" s="27"/>
    </row>
    <row r="442" spans="1:14" ht="18.75">
      <c r="A442" s="7" t="s">
        <v>367</v>
      </c>
      <c r="B442" s="8" t="s">
        <v>424</v>
      </c>
      <c r="C442" s="73"/>
      <c r="D442" s="81">
        <f>I174</f>
        <v>0</v>
      </c>
      <c r="E442" s="14"/>
      <c r="F442" s="65">
        <f>F174</f>
        <v>9.8000000000000007</v>
      </c>
      <c r="G442" s="27"/>
      <c r="I442" s="27"/>
      <c r="J442" s="27"/>
      <c r="K442" s="27"/>
      <c r="L442" s="27"/>
      <c r="M442" s="27"/>
      <c r="N442" s="27"/>
    </row>
    <row r="443" spans="1:14" ht="18.75">
      <c r="A443" s="7" t="s">
        <v>377</v>
      </c>
      <c r="B443" s="8" t="s">
        <v>427</v>
      </c>
      <c r="C443" s="73"/>
      <c r="D443" s="81">
        <f>I185</f>
        <v>0</v>
      </c>
      <c r="E443" s="14"/>
      <c r="F443" s="65">
        <f>F185</f>
        <v>65</v>
      </c>
      <c r="G443" s="27"/>
      <c r="I443" s="27"/>
      <c r="J443" s="27"/>
      <c r="K443" s="27"/>
      <c r="L443" s="27"/>
      <c r="M443" s="27"/>
      <c r="N443" s="27"/>
    </row>
    <row r="444" spans="1:14" ht="18.75">
      <c r="A444" s="7" t="s">
        <v>381</v>
      </c>
      <c r="B444" s="8" t="s">
        <v>375</v>
      </c>
      <c r="C444" s="73"/>
      <c r="D444" s="81">
        <f>I195</f>
        <v>0</v>
      </c>
      <c r="E444" s="14"/>
      <c r="F444" s="65">
        <f>F195</f>
        <v>127.9</v>
      </c>
      <c r="G444" s="27"/>
      <c r="I444" s="27"/>
      <c r="J444" s="27"/>
      <c r="K444" s="27"/>
      <c r="L444" s="27"/>
      <c r="M444" s="27"/>
      <c r="N444" s="27"/>
    </row>
    <row r="445" spans="1:14" ht="18.75">
      <c r="A445" s="7" t="s">
        <v>383</v>
      </c>
      <c r="B445" s="8" t="s">
        <v>461</v>
      </c>
      <c r="C445" s="73"/>
      <c r="D445" s="81">
        <f>I220</f>
        <v>0</v>
      </c>
      <c r="E445" s="14"/>
      <c r="F445" s="65">
        <f>F220</f>
        <v>371</v>
      </c>
      <c r="G445" s="27"/>
      <c r="I445" s="27"/>
      <c r="J445" s="27"/>
      <c r="K445" s="27"/>
      <c r="L445" s="27"/>
      <c r="M445" s="27"/>
      <c r="N445" s="27"/>
    </row>
    <row r="446" spans="1:14" ht="18.75">
      <c r="A446" s="7" t="s">
        <v>384</v>
      </c>
      <c r="B446" s="8" t="s">
        <v>132</v>
      </c>
      <c r="C446" s="73"/>
      <c r="D446" s="81">
        <f>I224</f>
        <v>0</v>
      </c>
      <c r="E446" s="14"/>
      <c r="F446" s="65">
        <f>F224</f>
        <v>1600</v>
      </c>
      <c r="G446" s="27"/>
      <c r="I446" s="27"/>
      <c r="J446" s="27"/>
      <c r="K446" s="27"/>
      <c r="L446" s="27"/>
      <c r="M446" s="27"/>
      <c r="N446" s="27"/>
    </row>
    <row r="447" spans="1:14" ht="18.75">
      <c r="A447" s="7" t="s">
        <v>386</v>
      </c>
      <c r="B447" s="8" t="s">
        <v>51</v>
      </c>
      <c r="C447" s="73"/>
      <c r="D447" s="81">
        <f>I231</f>
        <v>0</v>
      </c>
      <c r="E447" s="14"/>
      <c r="F447" s="65">
        <f>F231</f>
        <v>122</v>
      </c>
      <c r="G447" s="27"/>
      <c r="I447" s="27"/>
      <c r="J447" s="27"/>
      <c r="K447" s="27"/>
      <c r="L447" s="27"/>
      <c r="M447" s="27"/>
      <c r="N447" s="27"/>
    </row>
    <row r="448" spans="1:14" ht="18.75">
      <c r="A448" s="7" t="s">
        <v>395</v>
      </c>
      <c r="B448" s="8" t="s">
        <v>363</v>
      </c>
      <c r="C448" s="73"/>
      <c r="D448" s="81">
        <f>I242</f>
        <v>0</v>
      </c>
      <c r="E448" s="14"/>
      <c r="F448" s="65">
        <f>F242</f>
        <v>44.1</v>
      </c>
      <c r="G448" s="27"/>
      <c r="I448" s="27"/>
      <c r="J448" s="27"/>
      <c r="K448" s="27"/>
      <c r="L448" s="27"/>
      <c r="M448" s="27"/>
      <c r="N448" s="27"/>
    </row>
    <row r="449" spans="1:14" ht="18.75">
      <c r="A449" s="7" t="s">
        <v>45</v>
      </c>
      <c r="B449" s="8" t="s">
        <v>365</v>
      </c>
      <c r="C449" s="73"/>
      <c r="D449" s="81">
        <f>I248</f>
        <v>0</v>
      </c>
      <c r="E449" s="14"/>
      <c r="F449" s="65">
        <f>F248</f>
        <v>58</v>
      </c>
      <c r="G449" s="27"/>
      <c r="I449" s="27"/>
      <c r="J449" s="27"/>
      <c r="K449" s="27"/>
      <c r="L449" s="27"/>
      <c r="M449" s="27"/>
      <c r="N449" s="27"/>
    </row>
    <row r="450" spans="1:14" ht="18.75">
      <c r="A450" s="7" t="s">
        <v>447</v>
      </c>
      <c r="B450" s="8" t="s">
        <v>472</v>
      </c>
      <c r="C450" s="73"/>
      <c r="D450" s="81">
        <f>I258</f>
        <v>0</v>
      </c>
      <c r="E450" s="14"/>
      <c r="F450" s="65">
        <f>F258</f>
        <v>221</v>
      </c>
      <c r="G450" s="27"/>
      <c r="I450" s="27"/>
      <c r="J450" s="27"/>
      <c r="K450" s="27"/>
      <c r="L450" s="27"/>
      <c r="M450" s="27"/>
      <c r="N450" s="27"/>
    </row>
    <row r="451" spans="1:14" ht="18.75">
      <c r="A451" s="7" t="s">
        <v>448</v>
      </c>
      <c r="B451" s="8" t="s">
        <v>360</v>
      </c>
      <c r="C451" s="73"/>
      <c r="D451" s="81">
        <f>I273</f>
        <v>0</v>
      </c>
      <c r="E451" s="14"/>
      <c r="F451" s="65">
        <f>F273</f>
        <v>109</v>
      </c>
      <c r="G451" s="27"/>
      <c r="I451" s="27"/>
      <c r="J451" s="27"/>
      <c r="K451" s="27"/>
      <c r="L451" s="27"/>
      <c r="M451" s="27"/>
      <c r="N451" s="27"/>
    </row>
    <row r="452" spans="1:14" ht="18.75">
      <c r="A452" s="7" t="s">
        <v>449</v>
      </c>
      <c r="B452" s="8" t="s">
        <v>368</v>
      </c>
      <c r="C452" s="73"/>
      <c r="D452" s="81">
        <f>I278</f>
        <v>0</v>
      </c>
      <c r="E452" s="14"/>
      <c r="F452" s="65">
        <f>F278</f>
        <v>412</v>
      </c>
      <c r="G452" s="27"/>
      <c r="I452" s="27"/>
      <c r="J452" s="27"/>
      <c r="K452" s="27"/>
      <c r="L452" s="27"/>
      <c r="M452" s="27"/>
      <c r="N452" s="27"/>
    </row>
    <row r="453" spans="1:14" ht="18.75">
      <c r="A453" s="7" t="s">
        <v>480</v>
      </c>
      <c r="B453" s="8" t="s">
        <v>390</v>
      </c>
      <c r="C453" s="73"/>
      <c r="D453" s="81">
        <f>I292</f>
        <v>0</v>
      </c>
      <c r="E453" s="14"/>
      <c r="F453" s="65">
        <f>F292</f>
        <v>2525</v>
      </c>
      <c r="G453" s="27"/>
      <c r="I453" s="27"/>
      <c r="J453" s="27"/>
      <c r="K453" s="27"/>
      <c r="L453" s="27"/>
      <c r="M453" s="27"/>
      <c r="N453" s="27"/>
    </row>
    <row r="454" spans="1:14" ht="18.75">
      <c r="A454" s="7" t="s">
        <v>481</v>
      </c>
      <c r="B454" s="8" t="s">
        <v>372</v>
      </c>
      <c r="C454" s="73"/>
      <c r="D454" s="81">
        <f>I305</f>
        <v>0</v>
      </c>
      <c r="E454" s="14"/>
      <c r="F454" s="65">
        <f>F305</f>
        <v>301.5</v>
      </c>
      <c r="G454" s="27"/>
      <c r="I454" s="27"/>
      <c r="J454" s="27"/>
      <c r="K454" s="27"/>
      <c r="L454" s="27"/>
      <c r="M454" s="27"/>
      <c r="N454" s="27"/>
    </row>
    <row r="455" spans="1:14" ht="18.75">
      <c r="A455" s="7" t="s">
        <v>500</v>
      </c>
      <c r="B455" s="8" t="s">
        <v>498</v>
      </c>
      <c r="C455" s="73"/>
      <c r="D455" s="81">
        <f>I310</f>
        <v>0</v>
      </c>
      <c r="E455" s="14"/>
      <c r="F455" s="65">
        <f>F310</f>
        <v>60</v>
      </c>
      <c r="G455" s="27"/>
      <c r="I455" s="27"/>
      <c r="J455" s="27"/>
      <c r="K455" s="27"/>
      <c r="L455" s="27"/>
      <c r="M455" s="27"/>
      <c r="N455" s="27"/>
    </row>
    <row r="456" spans="1:14" ht="20.25" customHeight="1">
      <c r="A456" s="73"/>
      <c r="B456" s="358"/>
      <c r="C456" s="73"/>
      <c r="D456" s="84">
        <f>SUM(D437:D455)</f>
        <v>0</v>
      </c>
      <c r="E456" s="14"/>
      <c r="F456" s="62">
        <f>SUM(F437:F455)</f>
        <v>29791.759999999998</v>
      </c>
      <c r="G456" s="27"/>
      <c r="I456" s="27"/>
      <c r="J456" s="27"/>
      <c r="K456" s="27"/>
      <c r="L456" s="27"/>
      <c r="M456" s="27"/>
      <c r="N456" s="27"/>
    </row>
    <row r="457" spans="1:14" ht="18.75">
      <c r="A457" s="46" t="s">
        <v>168</v>
      </c>
      <c r="B457" s="46"/>
      <c r="C457" s="46"/>
      <c r="D457" s="81"/>
      <c r="E457" s="14"/>
      <c r="F457" s="14"/>
      <c r="G457" s="27"/>
      <c r="I457" s="27"/>
      <c r="J457" s="27"/>
      <c r="K457" s="27"/>
      <c r="L457" s="27"/>
      <c r="M457" s="27"/>
      <c r="N457" s="27"/>
    </row>
    <row r="458" spans="1:14" ht="21.75" customHeight="1">
      <c r="A458" s="73"/>
      <c r="B458" s="358"/>
      <c r="C458" s="73"/>
      <c r="D458" s="81"/>
      <c r="E458" s="14"/>
      <c r="F458" s="14"/>
      <c r="G458" s="27"/>
      <c r="I458" s="27"/>
      <c r="J458" s="27"/>
      <c r="K458" s="27"/>
      <c r="L458" s="27"/>
      <c r="M458" s="27"/>
      <c r="N458" s="27"/>
    </row>
    <row r="459" spans="1:14" ht="18.75">
      <c r="A459" s="7" t="s">
        <v>343</v>
      </c>
      <c r="B459" s="8" t="s">
        <v>74</v>
      </c>
      <c r="C459" s="73"/>
      <c r="D459" s="81">
        <f>I336</f>
        <v>0</v>
      </c>
      <c r="E459" s="14"/>
      <c r="F459" s="65">
        <f>F336</f>
        <v>40556.6</v>
      </c>
      <c r="G459" s="27"/>
      <c r="I459" s="27"/>
      <c r="J459" s="27"/>
      <c r="K459" s="27"/>
      <c r="L459" s="27"/>
      <c r="M459" s="27"/>
      <c r="N459" s="27"/>
    </row>
    <row r="460" spans="1:14" ht="18.75">
      <c r="A460" s="7" t="s">
        <v>344</v>
      </c>
      <c r="B460" s="8" t="s">
        <v>77</v>
      </c>
      <c r="C460" s="73"/>
      <c r="D460" s="81">
        <f>I344</f>
        <v>0</v>
      </c>
      <c r="E460" s="14"/>
      <c r="F460" s="65">
        <f>F344</f>
        <v>15</v>
      </c>
      <c r="G460" s="27"/>
      <c r="I460" s="27"/>
      <c r="J460" s="27"/>
      <c r="K460" s="27"/>
      <c r="L460" s="27"/>
      <c r="M460" s="27"/>
      <c r="N460" s="27"/>
    </row>
    <row r="461" spans="1:14" ht="18.75">
      <c r="A461" s="7" t="s">
        <v>347</v>
      </c>
      <c r="B461" s="8" t="s">
        <v>100</v>
      </c>
      <c r="C461" s="73"/>
      <c r="D461" s="81">
        <f>I372</f>
        <v>0</v>
      </c>
      <c r="E461" s="14"/>
      <c r="F461" s="65">
        <f>F372</f>
        <v>69.300000000000011</v>
      </c>
      <c r="G461" s="27"/>
      <c r="I461" s="27"/>
      <c r="J461" s="27"/>
      <c r="K461" s="27"/>
      <c r="L461" s="27"/>
      <c r="M461" s="27"/>
      <c r="N461" s="27"/>
    </row>
    <row r="462" spans="1:14" ht="18.75">
      <c r="A462" s="7" t="s">
        <v>348</v>
      </c>
      <c r="B462" s="8" t="s">
        <v>99</v>
      </c>
      <c r="C462" s="73"/>
      <c r="D462" s="81">
        <f>I433</f>
        <v>0</v>
      </c>
      <c r="E462" s="14"/>
      <c r="F462" s="65">
        <f>F433</f>
        <v>6692.7</v>
      </c>
      <c r="G462" s="27"/>
      <c r="I462" s="27"/>
      <c r="J462" s="27"/>
      <c r="K462" s="27"/>
      <c r="L462" s="27"/>
      <c r="M462" s="27"/>
      <c r="N462" s="27"/>
    </row>
    <row r="463" spans="1:14" ht="12.75">
      <c r="A463" s="73"/>
      <c r="B463" s="358"/>
      <c r="C463" s="73"/>
      <c r="D463" s="84">
        <f>SUM(D459:D462)</f>
        <v>0</v>
      </c>
      <c r="E463" s="14"/>
      <c r="F463" s="66">
        <f>SUM(F459:F462)</f>
        <v>47333.599999999999</v>
      </c>
      <c r="G463" s="27"/>
      <c r="I463" s="27"/>
      <c r="J463" s="27"/>
      <c r="K463" s="27"/>
      <c r="L463" s="27"/>
      <c r="M463" s="27"/>
      <c r="N463" s="27"/>
    </row>
    <row r="464" spans="1:14" ht="18.75">
      <c r="A464" s="73"/>
      <c r="B464" s="8" t="s">
        <v>619</v>
      </c>
      <c r="C464" s="73"/>
      <c r="D464" s="85">
        <f>D456+D463</f>
        <v>0</v>
      </c>
      <c r="E464" s="14"/>
      <c r="F464" s="62">
        <f>F456+F463</f>
        <v>77125.36</v>
      </c>
      <c r="G464" s="27"/>
      <c r="I464" s="27"/>
      <c r="J464" s="27"/>
      <c r="K464" s="27"/>
      <c r="L464" s="27"/>
      <c r="M464" s="27"/>
      <c r="N464" s="27"/>
    </row>
    <row r="465" spans="1:14" ht="12.75">
      <c r="A465" s="61"/>
      <c r="B465" s="359"/>
      <c r="C465" s="61"/>
      <c r="D465" s="86"/>
      <c r="E465" s="27"/>
      <c r="F465" s="27"/>
      <c r="G465" s="27"/>
      <c r="I465" s="27"/>
      <c r="J465" s="27"/>
      <c r="K465" s="27"/>
      <c r="L465" s="27"/>
      <c r="M465" s="27"/>
      <c r="N465" s="27"/>
    </row>
    <row r="466" spans="1:14" ht="12.75">
      <c r="A466" s="61"/>
      <c r="B466" s="359"/>
      <c r="C466" s="61"/>
      <c r="D466" s="86"/>
      <c r="E466" s="27"/>
      <c r="F466" s="27"/>
      <c r="G466" s="27"/>
      <c r="I466" s="27"/>
      <c r="J466" s="27"/>
      <c r="K466" s="27"/>
      <c r="L466" s="27"/>
      <c r="M466" s="27"/>
      <c r="N466" s="27"/>
    </row>
    <row r="467" spans="1:14" ht="12.75">
      <c r="A467" s="61"/>
      <c r="B467" s="359"/>
      <c r="C467" s="61"/>
      <c r="D467" s="86"/>
      <c r="E467" s="27"/>
      <c r="F467" s="27"/>
      <c r="G467" s="27"/>
      <c r="I467" s="27"/>
      <c r="J467" s="27"/>
      <c r="K467" s="27"/>
      <c r="L467" s="27"/>
      <c r="M467" s="27"/>
      <c r="N467" s="27"/>
    </row>
    <row r="468" spans="1:14" ht="12.75">
      <c r="A468" s="61"/>
      <c r="B468" s="359"/>
      <c r="C468" s="61"/>
      <c r="D468" s="86"/>
      <c r="E468" s="27"/>
      <c r="F468" s="27"/>
      <c r="G468" s="27"/>
      <c r="I468" s="27"/>
      <c r="J468" s="27"/>
      <c r="K468" s="27"/>
      <c r="L468" s="27"/>
      <c r="M468" s="27"/>
      <c r="N468" s="27"/>
    </row>
    <row r="469" spans="1:14" ht="12.75">
      <c r="A469" s="61"/>
      <c r="B469" s="359"/>
      <c r="C469" s="61"/>
      <c r="D469" s="86"/>
      <c r="E469" s="27"/>
      <c r="F469" s="27"/>
      <c r="G469" s="27"/>
      <c r="I469" s="27"/>
      <c r="J469" s="27"/>
      <c r="K469" s="27"/>
      <c r="L469" s="27"/>
      <c r="M469" s="27"/>
      <c r="N469" s="27"/>
    </row>
    <row r="470" spans="1:14" ht="12.75">
      <c r="A470" s="61"/>
      <c r="B470" s="359"/>
      <c r="C470" s="61"/>
      <c r="D470" s="86"/>
      <c r="E470" s="27"/>
      <c r="F470" s="27"/>
      <c r="G470" s="27"/>
      <c r="I470" s="27"/>
      <c r="J470" s="27"/>
      <c r="K470" s="27"/>
      <c r="L470" s="27"/>
      <c r="M470" s="27"/>
      <c r="N470" s="27"/>
    </row>
    <row r="471" spans="1:14" ht="12.75">
      <c r="A471" s="61"/>
      <c r="B471" s="359"/>
      <c r="C471" s="61"/>
      <c r="D471" s="86"/>
      <c r="E471" s="27"/>
      <c r="F471" s="27"/>
      <c r="G471" s="27"/>
      <c r="I471" s="27"/>
      <c r="J471" s="27"/>
      <c r="K471" s="27"/>
      <c r="L471" s="27"/>
      <c r="M471" s="27"/>
      <c r="N471" s="27"/>
    </row>
    <row r="472" spans="1:14" ht="12.75">
      <c r="A472" s="61"/>
      <c r="B472" s="359"/>
      <c r="C472" s="61"/>
      <c r="D472" s="86"/>
      <c r="E472" s="27"/>
      <c r="F472" s="27"/>
      <c r="G472" s="27"/>
      <c r="I472" s="27"/>
      <c r="J472" s="27"/>
      <c r="K472" s="27"/>
      <c r="L472" s="27"/>
      <c r="M472" s="27"/>
      <c r="N472" s="27"/>
    </row>
    <row r="473" spans="1:14" ht="12.75">
      <c r="A473" s="61"/>
      <c r="B473" s="359"/>
      <c r="C473" s="61"/>
      <c r="D473" s="86"/>
      <c r="E473" s="27"/>
      <c r="F473" s="27"/>
      <c r="G473" s="27"/>
      <c r="I473" s="27"/>
      <c r="J473" s="27"/>
      <c r="K473" s="27"/>
      <c r="L473" s="27"/>
      <c r="M473" s="27"/>
      <c r="N473" s="27"/>
    </row>
    <row r="474" spans="1:14" ht="12.75">
      <c r="A474" s="61"/>
      <c r="B474" s="359"/>
      <c r="C474" s="61"/>
      <c r="D474" s="86"/>
      <c r="E474" s="27"/>
      <c r="F474" s="27"/>
      <c r="G474" s="27"/>
      <c r="I474" s="27"/>
      <c r="J474" s="27"/>
      <c r="K474" s="27"/>
      <c r="L474" s="27"/>
      <c r="M474" s="27"/>
      <c r="N474" s="27"/>
    </row>
    <row r="475" spans="1:14" ht="12.75">
      <c r="A475" s="61"/>
      <c r="B475" s="359"/>
      <c r="C475" s="61"/>
      <c r="D475" s="86"/>
      <c r="E475" s="27"/>
      <c r="F475" s="27"/>
      <c r="G475" s="27"/>
      <c r="I475" s="27"/>
      <c r="J475" s="27"/>
      <c r="K475" s="27"/>
      <c r="L475" s="27"/>
      <c r="M475" s="27"/>
      <c r="N475" s="27"/>
    </row>
    <row r="476" spans="1:14" ht="12.75">
      <c r="A476" s="61"/>
      <c r="B476" s="359"/>
      <c r="C476" s="61"/>
      <c r="D476" s="86"/>
      <c r="E476" s="27"/>
      <c r="F476" s="27"/>
      <c r="G476" s="27"/>
      <c r="I476" s="27"/>
      <c r="J476" s="27"/>
      <c r="K476" s="27"/>
      <c r="L476" s="27"/>
      <c r="M476" s="27"/>
      <c r="N476" s="27"/>
    </row>
    <row r="477" spans="1:14" ht="12.75">
      <c r="A477" s="61"/>
      <c r="B477" s="359"/>
      <c r="C477" s="61"/>
      <c r="D477" s="86"/>
      <c r="E477" s="27"/>
      <c r="F477" s="27"/>
      <c r="G477" s="27"/>
      <c r="I477" s="27"/>
      <c r="J477" s="27"/>
      <c r="K477" s="27"/>
      <c r="L477" s="27"/>
      <c r="M477" s="27"/>
      <c r="N477" s="27"/>
    </row>
    <row r="478" spans="1:14" ht="12.75">
      <c r="A478" s="61"/>
      <c r="B478" s="359"/>
      <c r="C478" s="61"/>
      <c r="D478" s="86"/>
      <c r="E478" s="27"/>
      <c r="F478" s="27"/>
      <c r="G478" s="27"/>
      <c r="I478" s="27"/>
      <c r="J478" s="27"/>
      <c r="K478" s="27"/>
      <c r="L478" s="27"/>
      <c r="M478" s="27"/>
      <c r="N478" s="27"/>
    </row>
    <row r="479" spans="1:14" ht="12.75">
      <c r="A479" s="30"/>
      <c r="B479"/>
      <c r="C479" s="30"/>
      <c r="D479" s="86"/>
    </row>
    <row r="480" spans="1:14" ht="12.75">
      <c r="A480" s="30"/>
      <c r="B480"/>
      <c r="C480" s="30"/>
      <c r="D480" s="86"/>
    </row>
    <row r="481" spans="1:4" ht="12.75">
      <c r="A481" s="30"/>
      <c r="B481"/>
      <c r="C481" s="30"/>
      <c r="D481" s="86"/>
    </row>
    <row r="482" spans="1:4" ht="12.75">
      <c r="A482" s="30"/>
      <c r="B482"/>
      <c r="C482" s="30"/>
      <c r="D482" s="86"/>
    </row>
    <row r="483" spans="1:4" ht="12.75">
      <c r="A483" s="30"/>
      <c r="B483"/>
      <c r="C483" s="30"/>
      <c r="D483" s="86"/>
    </row>
    <row r="484" spans="1:4" ht="12.75">
      <c r="A484" s="30"/>
      <c r="B484"/>
      <c r="C484" s="30"/>
      <c r="D484" s="86"/>
    </row>
    <row r="485" spans="1:4" ht="12.75">
      <c r="A485" s="30"/>
      <c r="B485"/>
      <c r="C485" s="30"/>
      <c r="D485" s="86"/>
    </row>
    <row r="486" spans="1:4" ht="12.75">
      <c r="A486" s="30"/>
      <c r="B486"/>
      <c r="C486" s="30"/>
      <c r="D486" s="86"/>
    </row>
    <row r="487" spans="1:4" ht="12.75">
      <c r="A487" s="30"/>
      <c r="B487"/>
      <c r="C487" s="30"/>
      <c r="D487" s="86"/>
    </row>
    <row r="488" spans="1:4" ht="12.75">
      <c r="A488" s="30"/>
      <c r="B488"/>
      <c r="C488" s="30"/>
      <c r="D488" s="86"/>
    </row>
    <row r="489" spans="1:4" ht="12.75">
      <c r="A489" s="30"/>
      <c r="B489"/>
      <c r="C489" s="30"/>
      <c r="D489" s="86"/>
    </row>
    <row r="490" spans="1:4" ht="12.75">
      <c r="A490" s="30"/>
      <c r="B490"/>
      <c r="C490" s="30"/>
      <c r="D490" s="86"/>
    </row>
    <row r="491" spans="1:4" ht="12.75">
      <c r="A491" s="30"/>
      <c r="B491"/>
      <c r="C491" s="30"/>
      <c r="D491" s="86"/>
    </row>
    <row r="492" spans="1:4" ht="12.75">
      <c r="A492" s="30"/>
      <c r="B492"/>
      <c r="C492" s="30"/>
      <c r="D492" s="86"/>
    </row>
    <row r="493" spans="1:4" ht="12.75">
      <c r="A493" s="30"/>
      <c r="B493"/>
      <c r="C493" s="30"/>
      <c r="D493" s="86"/>
    </row>
    <row r="494" spans="1:4" ht="12.75">
      <c r="A494" s="30"/>
      <c r="B494"/>
      <c r="C494" s="30"/>
      <c r="D494" s="86"/>
    </row>
    <row r="495" spans="1:4" ht="12.75">
      <c r="A495" s="30"/>
      <c r="B495"/>
      <c r="C495" s="30"/>
      <c r="D495" s="86"/>
    </row>
    <row r="496" spans="1:4" ht="12.75">
      <c r="A496" s="30"/>
      <c r="B496"/>
      <c r="C496" s="30"/>
      <c r="D496" s="86"/>
    </row>
    <row r="497" spans="1:4" ht="12.75">
      <c r="A497" s="30"/>
      <c r="B497"/>
      <c r="C497" s="30"/>
      <c r="D497" s="86"/>
    </row>
    <row r="498" spans="1:4" ht="12.75">
      <c r="A498" s="30"/>
      <c r="B498"/>
      <c r="C498" s="30"/>
      <c r="D498" s="86"/>
    </row>
    <row r="499" spans="1:4" ht="12.75">
      <c r="A499" s="30"/>
      <c r="B499"/>
      <c r="C499" s="30"/>
      <c r="D499" s="86"/>
    </row>
    <row r="500" spans="1:4" ht="12.75">
      <c r="A500" s="30"/>
      <c r="B500"/>
      <c r="C500" s="30"/>
      <c r="D500" s="86"/>
    </row>
    <row r="501" spans="1:4" ht="12.75">
      <c r="A501" s="30"/>
      <c r="B501"/>
      <c r="C501" s="30"/>
      <c r="D501" s="86"/>
    </row>
    <row r="502" spans="1:4" ht="12.75">
      <c r="A502" s="30"/>
      <c r="B502"/>
      <c r="C502" s="30"/>
      <c r="D502" s="86"/>
    </row>
    <row r="503" spans="1:4" ht="12.75">
      <c r="A503" s="30"/>
      <c r="B503"/>
      <c r="C503" s="30"/>
      <c r="D503" s="86"/>
    </row>
    <row r="504" spans="1:4" ht="12.75">
      <c r="A504" s="30"/>
      <c r="B504"/>
      <c r="C504" s="30"/>
      <c r="D504" s="86"/>
    </row>
    <row r="505" spans="1:4" ht="12.75">
      <c r="A505" s="30"/>
      <c r="B505"/>
      <c r="C505" s="30"/>
      <c r="D505" s="86"/>
    </row>
    <row r="506" spans="1:4" ht="12.75">
      <c r="A506" s="30"/>
      <c r="B506"/>
      <c r="C506" s="30"/>
      <c r="D506" s="86"/>
    </row>
    <row r="507" spans="1:4" ht="12.75">
      <c r="A507" s="30"/>
      <c r="B507"/>
      <c r="C507" s="30"/>
      <c r="D507" s="86"/>
    </row>
    <row r="508" spans="1:4" ht="12.75">
      <c r="A508" s="30"/>
      <c r="B508"/>
      <c r="C508" s="30"/>
      <c r="D508" s="86"/>
    </row>
    <row r="509" spans="1:4" ht="12.75">
      <c r="A509" s="30"/>
      <c r="B509"/>
      <c r="C509" s="30"/>
      <c r="D509" s="86"/>
    </row>
    <row r="510" spans="1:4" ht="12.75">
      <c r="A510" s="30"/>
      <c r="B510"/>
      <c r="C510" s="30"/>
      <c r="D510" s="86"/>
    </row>
    <row r="511" spans="1:4" ht="12.75">
      <c r="A511" s="30"/>
      <c r="B511"/>
      <c r="C511" s="30"/>
      <c r="D511" s="86"/>
    </row>
    <row r="512" spans="1:4" ht="12.75">
      <c r="A512" s="30"/>
      <c r="B512"/>
      <c r="C512" s="30"/>
      <c r="D512" s="86"/>
    </row>
    <row r="513" spans="1:4" ht="12.75">
      <c r="A513" s="30"/>
      <c r="B513"/>
      <c r="C513" s="30"/>
      <c r="D513" s="86"/>
    </row>
    <row r="514" spans="1:4" ht="12.75">
      <c r="A514" s="30"/>
      <c r="B514"/>
      <c r="C514" s="30"/>
      <c r="D514" s="86"/>
    </row>
    <row r="515" spans="1:4" ht="12.75">
      <c r="A515" s="30"/>
      <c r="B515"/>
      <c r="C515" s="30"/>
      <c r="D515" s="86"/>
    </row>
    <row r="516" spans="1:4" ht="12.75">
      <c r="A516" s="30"/>
      <c r="B516"/>
      <c r="C516" s="30"/>
      <c r="D516" s="86"/>
    </row>
    <row r="517" spans="1:4" ht="12.75">
      <c r="A517" s="30"/>
      <c r="B517"/>
      <c r="C517" s="30"/>
      <c r="D517" s="86"/>
    </row>
    <row r="518" spans="1:4" ht="12.75">
      <c r="A518" s="30"/>
      <c r="B518"/>
      <c r="C518" s="30"/>
      <c r="D518" s="158"/>
    </row>
    <row r="519" spans="1:4" ht="12.75">
      <c r="A519" s="30"/>
      <c r="B519"/>
      <c r="C519" s="30"/>
      <c r="D519" s="87"/>
    </row>
    <row r="520" spans="1:4" ht="12.75">
      <c r="A520" s="30"/>
      <c r="B520"/>
      <c r="C520" s="30"/>
      <c r="D520" s="87"/>
    </row>
    <row r="521" spans="1:4" ht="12.75">
      <c r="A521" s="30"/>
      <c r="B521"/>
      <c r="C521" s="30"/>
      <c r="D521" s="87"/>
    </row>
    <row r="522" spans="1:4" ht="12.75">
      <c r="A522" s="30"/>
      <c r="B522"/>
      <c r="C522" s="30"/>
      <c r="D522" s="87"/>
    </row>
    <row r="523" spans="1:4" ht="12.75">
      <c r="A523" s="30"/>
      <c r="B523"/>
      <c r="C523" s="30"/>
      <c r="D523" s="87"/>
    </row>
    <row r="524" spans="1:4" ht="12.75">
      <c r="A524" s="30"/>
      <c r="B524"/>
      <c r="C524" s="30"/>
      <c r="D524" s="87"/>
    </row>
    <row r="525" spans="1:4" ht="12.75">
      <c r="A525" s="30"/>
      <c r="B525"/>
      <c r="C525" s="30"/>
      <c r="D525" s="87"/>
    </row>
    <row r="526" spans="1:4" ht="12.75">
      <c r="A526" s="30"/>
      <c r="B526"/>
      <c r="C526" s="30"/>
      <c r="D526" s="87"/>
    </row>
    <row r="527" spans="1:4" ht="12.75">
      <c r="A527" s="30"/>
      <c r="B527"/>
      <c r="C527" s="30"/>
      <c r="D527" s="87"/>
    </row>
    <row r="528" spans="1:4" ht="12.75">
      <c r="A528" s="30"/>
      <c r="B528"/>
      <c r="C528" s="30"/>
      <c r="D528" s="87"/>
    </row>
    <row r="529" spans="1:4" ht="12.75">
      <c r="A529" s="30"/>
      <c r="B529"/>
      <c r="C529" s="30"/>
      <c r="D529" s="87"/>
    </row>
    <row r="530" spans="1:4" ht="12.75">
      <c r="A530" s="30"/>
      <c r="B530"/>
      <c r="C530" s="30"/>
      <c r="D530" s="87"/>
    </row>
    <row r="531" spans="1:4" ht="12.75">
      <c r="A531" s="30"/>
      <c r="B531"/>
      <c r="C531" s="30"/>
      <c r="D531" s="87"/>
    </row>
    <row r="532" spans="1:4" ht="12.75">
      <c r="A532" s="30"/>
      <c r="B532"/>
      <c r="C532" s="30"/>
      <c r="D532" s="87"/>
    </row>
    <row r="533" spans="1:4" ht="12.75">
      <c r="A533" s="30"/>
      <c r="B533"/>
      <c r="C533" s="30"/>
      <c r="D533" s="87"/>
    </row>
    <row r="534" spans="1:4" ht="12.75">
      <c r="A534" s="30"/>
      <c r="B534"/>
      <c r="C534" s="30"/>
      <c r="D534" s="87"/>
    </row>
    <row r="535" spans="1:4" ht="12.75">
      <c r="A535" s="30"/>
      <c r="B535"/>
      <c r="C535" s="30"/>
      <c r="D535" s="87"/>
    </row>
    <row r="536" spans="1:4" ht="12.75">
      <c r="A536" s="30"/>
      <c r="B536"/>
      <c r="C536" s="30"/>
      <c r="D536" s="87"/>
    </row>
    <row r="537" spans="1:4" ht="12.75">
      <c r="A537" s="30"/>
      <c r="B537"/>
      <c r="C537" s="30"/>
      <c r="D537" s="87"/>
    </row>
    <row r="538" spans="1:4" ht="12.75">
      <c r="A538" s="30"/>
      <c r="B538"/>
      <c r="C538" s="30"/>
      <c r="D538" s="87"/>
    </row>
    <row r="539" spans="1:4" ht="12.75">
      <c r="A539" s="30"/>
      <c r="B539"/>
      <c r="C539" s="30"/>
      <c r="D539" s="87"/>
    </row>
    <row r="540" spans="1:4" ht="12.75">
      <c r="A540" s="30"/>
      <c r="B540"/>
      <c r="C540" s="30"/>
      <c r="D540" s="87"/>
    </row>
    <row r="541" spans="1:4" ht="12.75">
      <c r="A541" s="30"/>
      <c r="B541"/>
      <c r="C541" s="30"/>
      <c r="D541" s="87"/>
    </row>
    <row r="542" spans="1:4" ht="12.75">
      <c r="A542" s="30"/>
      <c r="B542"/>
      <c r="C542" s="30"/>
      <c r="D542" s="87"/>
    </row>
    <row r="543" spans="1:4" ht="12.75">
      <c r="A543" s="30"/>
      <c r="B543"/>
      <c r="C543" s="30"/>
      <c r="D543" s="87"/>
    </row>
    <row r="544" spans="1:4" ht="12.75">
      <c r="A544" s="30"/>
      <c r="B544"/>
      <c r="C544" s="30"/>
      <c r="D544" s="87"/>
    </row>
    <row r="545" spans="1:4" ht="12.75">
      <c r="A545" s="30"/>
      <c r="B545"/>
      <c r="C545" s="30"/>
      <c r="D545" s="87"/>
    </row>
    <row r="546" spans="1:4" ht="12.75">
      <c r="A546" s="30"/>
      <c r="B546"/>
      <c r="C546" s="30"/>
      <c r="D546" s="87"/>
    </row>
    <row r="547" spans="1:4" ht="12.75">
      <c r="A547" s="30"/>
      <c r="B547"/>
      <c r="C547" s="30"/>
      <c r="D547" s="87"/>
    </row>
    <row r="548" spans="1:4" ht="12.75">
      <c r="A548" s="30"/>
      <c r="B548"/>
      <c r="C548" s="30"/>
      <c r="D548" s="87"/>
    </row>
    <row r="549" spans="1:4" ht="12.75">
      <c r="A549" s="30"/>
      <c r="B549"/>
      <c r="C549" s="30"/>
      <c r="D549" s="87"/>
    </row>
    <row r="550" spans="1:4" ht="12.75">
      <c r="A550" s="30"/>
      <c r="B550"/>
      <c r="C550" s="30"/>
      <c r="D550" s="87"/>
    </row>
    <row r="551" spans="1:4" ht="12.75">
      <c r="A551" s="30"/>
      <c r="B551"/>
      <c r="C551" s="30"/>
      <c r="D551" s="87"/>
    </row>
    <row r="552" spans="1:4" ht="12.75">
      <c r="A552" s="30"/>
      <c r="B552"/>
      <c r="C552" s="30"/>
      <c r="D552" s="87"/>
    </row>
    <row r="553" spans="1:4" ht="12.75">
      <c r="A553" s="30"/>
      <c r="B553"/>
      <c r="C553" s="30"/>
      <c r="D553" s="87"/>
    </row>
    <row r="554" spans="1:4" ht="12.75">
      <c r="A554" s="30"/>
      <c r="B554"/>
      <c r="C554" s="30"/>
      <c r="D554" s="87"/>
    </row>
    <row r="555" spans="1:4" ht="12.75">
      <c r="A555" s="30"/>
      <c r="B555"/>
      <c r="C555" s="30"/>
      <c r="D555" s="87"/>
    </row>
    <row r="556" spans="1:4" ht="12.75">
      <c r="A556" s="30"/>
      <c r="B556"/>
      <c r="C556" s="30"/>
      <c r="D556" s="87"/>
    </row>
    <row r="557" spans="1:4" ht="12.75">
      <c r="A557" s="30"/>
      <c r="B557"/>
      <c r="C557" s="30"/>
      <c r="D557" s="87"/>
    </row>
    <row r="558" spans="1:4" ht="12.75">
      <c r="A558" s="30"/>
      <c r="B558"/>
      <c r="C558" s="30"/>
      <c r="D558" s="87"/>
    </row>
    <row r="559" spans="1:4" ht="12.75">
      <c r="A559" s="30"/>
      <c r="B559"/>
      <c r="C559" s="30"/>
      <c r="D559" s="87"/>
    </row>
    <row r="560" spans="1:4" ht="12.75">
      <c r="A560" s="30"/>
      <c r="B560"/>
      <c r="C560" s="30"/>
      <c r="D560" s="87"/>
    </row>
    <row r="561" spans="1:4" ht="12.75">
      <c r="A561" s="30"/>
      <c r="B561"/>
      <c r="C561" s="30"/>
      <c r="D561" s="87"/>
    </row>
    <row r="562" spans="1:4" ht="12.75">
      <c r="A562" s="30"/>
      <c r="B562"/>
      <c r="C562" s="30"/>
      <c r="D562" s="87"/>
    </row>
    <row r="563" spans="1:4" ht="12.75">
      <c r="A563" s="30"/>
      <c r="B563"/>
      <c r="C563" s="30"/>
      <c r="D563" s="87"/>
    </row>
    <row r="564" spans="1:4" ht="12.75">
      <c r="A564" s="30"/>
      <c r="B564"/>
      <c r="C564" s="30"/>
      <c r="D564" s="87"/>
    </row>
    <row r="565" spans="1:4" ht="12.75">
      <c r="A565" s="30"/>
      <c r="B565"/>
      <c r="C565" s="30"/>
      <c r="D565" s="87"/>
    </row>
    <row r="566" spans="1:4" ht="12.75">
      <c r="A566" s="30"/>
      <c r="B566"/>
      <c r="C566" s="30"/>
      <c r="D566" s="87"/>
    </row>
    <row r="567" spans="1:4" ht="12.75">
      <c r="A567" s="30"/>
      <c r="B567"/>
      <c r="C567" s="30"/>
      <c r="D567" s="87"/>
    </row>
    <row r="568" spans="1:4" ht="12.75">
      <c r="A568" s="30"/>
      <c r="B568"/>
      <c r="C568" s="30"/>
      <c r="D568" s="87"/>
    </row>
    <row r="569" spans="1:4" ht="12.75">
      <c r="A569" s="30"/>
      <c r="B569"/>
      <c r="C569" s="30"/>
      <c r="D569" s="87"/>
    </row>
    <row r="570" spans="1:4" ht="12.75">
      <c r="A570" s="30"/>
      <c r="B570"/>
      <c r="C570" s="30"/>
      <c r="D570" s="87"/>
    </row>
    <row r="571" spans="1:4" ht="12.75">
      <c r="A571" s="30"/>
      <c r="B571"/>
      <c r="C571" s="30"/>
      <c r="D571" s="87"/>
    </row>
    <row r="572" spans="1:4" ht="12.75">
      <c r="A572" s="30"/>
      <c r="B572"/>
      <c r="C572" s="30"/>
      <c r="D572" s="87"/>
    </row>
    <row r="573" spans="1:4" ht="12.75">
      <c r="A573" s="30"/>
      <c r="B573"/>
      <c r="C573" s="30"/>
      <c r="D573" s="87"/>
    </row>
    <row r="574" spans="1:4" ht="12.75">
      <c r="A574" s="30"/>
      <c r="B574"/>
      <c r="C574" s="30"/>
      <c r="D574" s="87"/>
    </row>
    <row r="575" spans="1:4" ht="12.75">
      <c r="A575" s="30"/>
      <c r="B575"/>
      <c r="C575" s="30"/>
      <c r="D575" s="87"/>
    </row>
    <row r="576" spans="1:4" ht="12.75">
      <c r="A576" s="30"/>
      <c r="B576"/>
      <c r="C576" s="30"/>
      <c r="D576" s="87"/>
    </row>
    <row r="577" spans="1:4" ht="12.75">
      <c r="A577" s="30"/>
      <c r="B577"/>
      <c r="C577" s="30"/>
      <c r="D577" s="87"/>
    </row>
    <row r="578" spans="1:4" ht="12.75">
      <c r="A578" s="30"/>
      <c r="B578"/>
      <c r="C578" s="30"/>
      <c r="D578" s="87"/>
    </row>
    <row r="579" spans="1:4" ht="12.75">
      <c r="A579" s="30"/>
      <c r="B579"/>
      <c r="C579" s="30"/>
      <c r="D579" s="87"/>
    </row>
    <row r="580" spans="1:4" ht="12.75">
      <c r="A580" s="30"/>
      <c r="B580"/>
      <c r="C580" s="30"/>
      <c r="D580" s="87"/>
    </row>
    <row r="581" spans="1:4" ht="12.75">
      <c r="A581" s="30"/>
      <c r="B581"/>
      <c r="C581" s="30"/>
      <c r="D581" s="87"/>
    </row>
    <row r="582" spans="1:4" ht="12.75">
      <c r="A582" s="30"/>
      <c r="B582"/>
      <c r="C582" s="30"/>
      <c r="D582" s="87"/>
    </row>
    <row r="583" spans="1:4" ht="12.75">
      <c r="A583" s="30"/>
      <c r="B583"/>
      <c r="C583" s="30"/>
      <c r="D583" s="87"/>
    </row>
    <row r="584" spans="1:4" ht="12.75">
      <c r="A584" s="30"/>
      <c r="B584"/>
      <c r="C584" s="30"/>
      <c r="D584" s="87"/>
    </row>
    <row r="585" spans="1:4" ht="12.75">
      <c r="A585" s="30"/>
      <c r="B585"/>
      <c r="C585" s="30"/>
      <c r="D585" s="87"/>
    </row>
    <row r="586" spans="1:4" ht="12.75">
      <c r="A586" s="30"/>
      <c r="B586"/>
      <c r="C586" s="30"/>
      <c r="D586" s="87"/>
    </row>
    <row r="587" spans="1:4" ht="12.75">
      <c r="A587" s="30"/>
      <c r="B587"/>
      <c r="C587" s="30"/>
      <c r="D587" s="87"/>
    </row>
    <row r="588" spans="1:4" ht="12.75">
      <c r="A588" s="30"/>
      <c r="B588"/>
      <c r="C588" s="30"/>
      <c r="D588" s="87"/>
    </row>
    <row r="589" spans="1:4" ht="12.75">
      <c r="A589" s="30"/>
      <c r="B589"/>
      <c r="C589" s="30"/>
      <c r="D589" s="87"/>
    </row>
    <row r="590" spans="1:4" ht="12.75">
      <c r="A590" s="30"/>
      <c r="B590"/>
      <c r="C590" s="30"/>
      <c r="D590" s="87"/>
    </row>
    <row r="591" spans="1:4" ht="12.75">
      <c r="A591" s="30"/>
      <c r="B591"/>
      <c r="C591" s="30"/>
      <c r="D591" s="87"/>
    </row>
    <row r="592" spans="1:4" ht="12.75">
      <c r="A592" s="30"/>
      <c r="B592"/>
      <c r="C592" s="30"/>
      <c r="D592" s="87"/>
    </row>
    <row r="593" spans="1:4" ht="12.75">
      <c r="A593" s="30"/>
      <c r="B593"/>
      <c r="C593" s="30"/>
      <c r="D593" s="87"/>
    </row>
    <row r="594" spans="1:4" ht="12.75">
      <c r="A594" s="30"/>
      <c r="B594"/>
      <c r="C594" s="30"/>
      <c r="D594" s="87"/>
    </row>
    <row r="595" spans="1:4" ht="12.75">
      <c r="A595" s="30"/>
      <c r="B595"/>
      <c r="C595" s="30"/>
      <c r="D595" s="87"/>
    </row>
    <row r="596" spans="1:4" ht="12.75">
      <c r="A596" s="30"/>
      <c r="B596"/>
      <c r="C596" s="30"/>
      <c r="D596" s="87"/>
    </row>
    <row r="597" spans="1:4" ht="12.75">
      <c r="A597" s="30"/>
      <c r="B597"/>
      <c r="C597" s="30"/>
      <c r="D597" s="87"/>
    </row>
    <row r="598" spans="1:4" ht="12.75">
      <c r="A598" s="30"/>
      <c r="B598"/>
      <c r="C598" s="30"/>
      <c r="D598" s="87"/>
    </row>
    <row r="599" spans="1:4" ht="12.75">
      <c r="A599" s="30"/>
      <c r="B599"/>
      <c r="C599" s="30"/>
      <c r="D599" s="87"/>
    </row>
    <row r="600" spans="1:4" ht="12.75">
      <c r="A600" s="30"/>
      <c r="B600"/>
      <c r="C600" s="30"/>
      <c r="D600" s="87"/>
    </row>
    <row r="601" spans="1:4" ht="12.75">
      <c r="A601" s="30"/>
      <c r="B601"/>
      <c r="C601" s="30"/>
      <c r="D601" s="87"/>
    </row>
    <row r="602" spans="1:4" ht="12.75">
      <c r="A602" s="30"/>
      <c r="B602"/>
      <c r="C602" s="30"/>
      <c r="D602" s="87"/>
    </row>
    <row r="603" spans="1:4" ht="12.75">
      <c r="A603" s="30"/>
      <c r="B603"/>
      <c r="C603" s="30"/>
      <c r="D603" s="87"/>
    </row>
    <row r="604" spans="1:4" ht="12.75">
      <c r="A604" s="30"/>
      <c r="B604"/>
      <c r="C604" s="30"/>
      <c r="D604" s="87"/>
    </row>
    <row r="605" spans="1:4" ht="12.75">
      <c r="A605" s="30"/>
      <c r="B605"/>
      <c r="C605" s="30"/>
      <c r="D605" s="87"/>
    </row>
    <row r="606" spans="1:4" ht="12.75">
      <c r="A606" s="30"/>
      <c r="B606"/>
      <c r="C606" s="30"/>
      <c r="D606" s="87"/>
    </row>
    <row r="607" spans="1:4" ht="12.75">
      <c r="A607" s="30"/>
      <c r="B607"/>
      <c r="C607" s="30"/>
      <c r="D607" s="87"/>
    </row>
    <row r="608" spans="1:4" ht="12.75">
      <c r="A608" s="30"/>
      <c r="B608"/>
      <c r="C608" s="30"/>
      <c r="D608" s="87"/>
    </row>
    <row r="609" spans="1:4" ht="12.75">
      <c r="A609" s="30"/>
      <c r="B609"/>
      <c r="C609" s="30"/>
      <c r="D609" s="87"/>
    </row>
    <row r="610" spans="1:4" ht="12.75">
      <c r="A610" s="30"/>
      <c r="B610"/>
      <c r="C610" s="30"/>
      <c r="D610" s="87"/>
    </row>
    <row r="611" spans="1:4" ht="12.75">
      <c r="A611" s="30"/>
      <c r="B611"/>
      <c r="C611" s="30"/>
      <c r="D611" s="87"/>
    </row>
    <row r="612" spans="1:4" ht="12.75">
      <c r="A612" s="30"/>
      <c r="B612"/>
      <c r="C612" s="30"/>
      <c r="D612" s="87"/>
    </row>
    <row r="613" spans="1:4" ht="12.75">
      <c r="A613" s="30"/>
      <c r="B613"/>
      <c r="C613" s="30"/>
      <c r="D613" s="87"/>
    </row>
    <row r="614" spans="1:4" ht="12.75">
      <c r="A614" s="30"/>
      <c r="B614"/>
      <c r="C614" s="30"/>
      <c r="D614" s="87"/>
    </row>
    <row r="615" spans="1:4" ht="12.75">
      <c r="A615" s="30"/>
      <c r="B615"/>
      <c r="C615" s="30"/>
      <c r="D615" s="87"/>
    </row>
    <row r="616" spans="1:4" ht="12.75">
      <c r="A616" s="30"/>
      <c r="B616"/>
      <c r="C616" s="30"/>
      <c r="D616" s="87"/>
    </row>
    <row r="617" spans="1:4" ht="12.75">
      <c r="A617" s="30"/>
      <c r="B617"/>
      <c r="C617" s="30"/>
      <c r="D617" s="87"/>
    </row>
    <row r="618" spans="1:4" ht="12.75">
      <c r="A618" s="30"/>
      <c r="B618"/>
      <c r="C618" s="30"/>
      <c r="D618" s="87"/>
    </row>
    <row r="619" spans="1:4" ht="12.75">
      <c r="A619" s="30"/>
      <c r="B619"/>
      <c r="C619" s="30"/>
      <c r="D619" s="87"/>
    </row>
    <row r="620" spans="1:4" ht="12.75">
      <c r="A620" s="30"/>
      <c r="B620"/>
      <c r="C620" s="30"/>
      <c r="D620" s="87"/>
    </row>
    <row r="621" spans="1:4" ht="12.75">
      <c r="A621" s="30"/>
      <c r="B621"/>
      <c r="C621" s="30"/>
      <c r="D621" s="87"/>
    </row>
    <row r="622" spans="1:4" ht="12.75">
      <c r="A622" s="30"/>
      <c r="B622"/>
      <c r="C622" s="30"/>
      <c r="D622" s="87"/>
    </row>
    <row r="623" spans="1:4" ht="12.75">
      <c r="A623" s="30"/>
      <c r="B623"/>
      <c r="C623" s="30"/>
      <c r="D623" s="87"/>
    </row>
    <row r="624" spans="1:4" ht="12.75">
      <c r="A624" s="30"/>
      <c r="B624"/>
      <c r="C624" s="30"/>
      <c r="D624" s="87"/>
    </row>
    <row r="625" spans="1:4" ht="12.75">
      <c r="A625" s="30"/>
      <c r="B625"/>
      <c r="C625" s="30"/>
      <c r="D625" s="87"/>
    </row>
    <row r="626" spans="1:4" ht="12.75">
      <c r="A626" s="30"/>
      <c r="B626"/>
      <c r="C626" s="30"/>
      <c r="D626" s="87"/>
    </row>
    <row r="627" spans="1:4" ht="12.75">
      <c r="A627" s="30"/>
      <c r="B627"/>
      <c r="C627" s="30"/>
      <c r="D627" s="87"/>
    </row>
    <row r="628" spans="1:4" ht="12.75">
      <c r="A628" s="30"/>
      <c r="B628"/>
      <c r="C628" s="30"/>
      <c r="D628" s="87"/>
    </row>
    <row r="629" spans="1:4" ht="12.75">
      <c r="A629" s="30"/>
      <c r="B629"/>
      <c r="C629" s="30"/>
      <c r="D629" s="87"/>
    </row>
    <row r="630" spans="1:4" ht="12.75">
      <c r="A630" s="30"/>
      <c r="B630"/>
      <c r="C630" s="30"/>
      <c r="D630" s="87"/>
    </row>
    <row r="631" spans="1:4" ht="12.75">
      <c r="A631" s="30"/>
      <c r="B631"/>
      <c r="C631" s="30"/>
      <c r="D631" s="87"/>
    </row>
    <row r="632" spans="1:4" ht="12.75">
      <c r="A632" s="30"/>
      <c r="B632"/>
      <c r="C632" s="30"/>
      <c r="D632" s="87"/>
    </row>
    <row r="633" spans="1:4" ht="12.75">
      <c r="A633" s="30"/>
      <c r="B633"/>
      <c r="C633" s="30"/>
      <c r="D633" s="87"/>
    </row>
    <row r="634" spans="1:4" ht="12.75">
      <c r="A634" s="30"/>
      <c r="B634"/>
      <c r="C634" s="30"/>
      <c r="D634" s="87"/>
    </row>
    <row r="635" spans="1:4" ht="12.75">
      <c r="A635" s="30"/>
      <c r="B635"/>
      <c r="C635" s="30"/>
      <c r="D635" s="87"/>
    </row>
    <row r="636" spans="1:4" ht="12.75">
      <c r="A636" s="30"/>
      <c r="B636"/>
      <c r="C636" s="30"/>
      <c r="D636" s="87"/>
    </row>
    <row r="637" spans="1:4" ht="12.75">
      <c r="A637" s="30"/>
      <c r="B637"/>
      <c r="C637" s="30"/>
      <c r="D637" s="87"/>
    </row>
    <row r="638" spans="1:4" ht="12.75">
      <c r="A638" s="30"/>
      <c r="B638"/>
      <c r="C638" s="30"/>
      <c r="D638" s="87"/>
    </row>
    <row r="639" spans="1:4" ht="12.75">
      <c r="A639" s="30"/>
      <c r="B639"/>
      <c r="C639" s="30"/>
      <c r="D639" s="87"/>
    </row>
    <row r="640" spans="1:4" ht="12.75">
      <c r="A640" s="30"/>
      <c r="B640"/>
      <c r="C640" s="30"/>
      <c r="D640" s="87"/>
    </row>
    <row r="641" spans="1:4" ht="12.75">
      <c r="A641" s="30"/>
      <c r="B641"/>
      <c r="C641" s="30"/>
      <c r="D641" s="87"/>
    </row>
    <row r="642" spans="1:4" ht="12.75">
      <c r="A642" s="30"/>
      <c r="B642"/>
      <c r="C642" s="30"/>
      <c r="D642" s="87"/>
    </row>
    <row r="643" spans="1:4" ht="12.75">
      <c r="A643" s="30"/>
      <c r="B643"/>
      <c r="C643" s="30"/>
      <c r="D643" s="87"/>
    </row>
    <row r="644" spans="1:4" ht="12.75">
      <c r="A644" s="30"/>
      <c r="B644"/>
      <c r="C644" s="30"/>
      <c r="D644" s="87"/>
    </row>
    <row r="645" spans="1:4" ht="12.75">
      <c r="A645" s="30"/>
      <c r="B645"/>
      <c r="C645" s="30"/>
      <c r="D645" s="87"/>
    </row>
    <row r="646" spans="1:4" ht="12.75">
      <c r="A646" s="30"/>
      <c r="B646"/>
      <c r="C646" s="30"/>
      <c r="D646" s="87"/>
    </row>
    <row r="647" spans="1:4" ht="12.75">
      <c r="A647" s="30"/>
      <c r="B647"/>
      <c r="C647" s="30"/>
      <c r="D647" s="87"/>
    </row>
    <row r="648" spans="1:4" ht="12.75">
      <c r="A648" s="30"/>
      <c r="B648"/>
      <c r="C648" s="30"/>
      <c r="D648" s="87"/>
    </row>
    <row r="649" spans="1:4" ht="12.75">
      <c r="A649" s="30"/>
      <c r="B649"/>
      <c r="C649" s="30"/>
      <c r="D649" s="87"/>
    </row>
    <row r="650" spans="1:4" ht="12.75">
      <c r="A650" s="30"/>
      <c r="B650"/>
      <c r="C650" s="30"/>
      <c r="D650" s="87"/>
    </row>
    <row r="651" spans="1:4" ht="12.75">
      <c r="A651" s="30"/>
      <c r="B651"/>
      <c r="C651" s="30"/>
      <c r="D651" s="87"/>
    </row>
    <row r="652" spans="1:4" ht="12.75">
      <c r="A652" s="30"/>
      <c r="B652"/>
      <c r="C652" s="30"/>
      <c r="D652" s="87"/>
    </row>
    <row r="653" spans="1:4" ht="12.75">
      <c r="A653" s="30"/>
      <c r="B653"/>
      <c r="C653" s="30"/>
      <c r="D653" s="87"/>
    </row>
    <row r="654" spans="1:4" ht="12.75">
      <c r="A654" s="30"/>
      <c r="B654"/>
      <c r="C654" s="30"/>
      <c r="D654" s="87"/>
    </row>
    <row r="655" spans="1:4" ht="12.75">
      <c r="A655" s="30"/>
      <c r="B655"/>
      <c r="C655" s="30"/>
      <c r="D655" s="87"/>
    </row>
    <row r="656" spans="1:4" ht="12.75">
      <c r="A656" s="30"/>
      <c r="B656"/>
      <c r="C656" s="30"/>
      <c r="D656" s="87"/>
    </row>
    <row r="657" spans="1:4" ht="12.75">
      <c r="A657" s="30"/>
      <c r="B657"/>
      <c r="C657" s="30"/>
      <c r="D657" s="87"/>
    </row>
    <row r="658" spans="1:4" ht="12.75">
      <c r="A658" s="30"/>
      <c r="B658"/>
      <c r="C658" s="30"/>
      <c r="D658" s="87"/>
    </row>
    <row r="659" spans="1:4" ht="12.75">
      <c r="A659" s="30"/>
      <c r="B659"/>
      <c r="C659" s="30"/>
      <c r="D659" s="87"/>
    </row>
    <row r="660" spans="1:4" ht="12.75">
      <c r="A660" s="30"/>
      <c r="B660"/>
      <c r="C660" s="30"/>
      <c r="D660" s="87"/>
    </row>
    <row r="661" spans="1:4" ht="12.75">
      <c r="A661" s="30"/>
      <c r="B661"/>
      <c r="C661" s="30"/>
      <c r="D661" s="87"/>
    </row>
    <row r="662" spans="1:4" ht="12.75">
      <c r="A662" s="30"/>
      <c r="B662"/>
      <c r="C662" s="30"/>
      <c r="D662" s="87"/>
    </row>
    <row r="663" spans="1:4" ht="12.75">
      <c r="A663" s="30"/>
      <c r="B663"/>
      <c r="C663" s="30"/>
      <c r="D663" s="87"/>
    </row>
    <row r="664" spans="1:4" ht="12.75">
      <c r="A664" s="30"/>
      <c r="B664"/>
      <c r="C664" s="30"/>
      <c r="D664" s="87"/>
    </row>
    <row r="665" spans="1:4" ht="12.75">
      <c r="A665" s="30"/>
      <c r="B665"/>
      <c r="C665" s="30"/>
      <c r="D665" s="87"/>
    </row>
    <row r="666" spans="1:4" ht="12.75">
      <c r="A666" s="30"/>
      <c r="B666"/>
      <c r="C666" s="30"/>
      <c r="D666" s="87"/>
    </row>
    <row r="667" spans="1:4" ht="12.75">
      <c r="A667" s="30"/>
      <c r="B667"/>
      <c r="C667" s="30"/>
      <c r="D667" s="87"/>
    </row>
    <row r="668" spans="1:4" ht="12.75">
      <c r="A668" s="30"/>
      <c r="B668"/>
      <c r="C668" s="30"/>
      <c r="D668" s="87"/>
    </row>
    <row r="669" spans="1:4" ht="12.75">
      <c r="A669" s="30"/>
      <c r="B669"/>
      <c r="C669" s="30"/>
      <c r="D669" s="87"/>
    </row>
    <row r="670" spans="1:4" ht="12.75">
      <c r="A670" s="30"/>
      <c r="B670"/>
      <c r="C670" s="30"/>
      <c r="D670" s="87"/>
    </row>
    <row r="671" spans="1:4" ht="12.75">
      <c r="A671" s="30"/>
      <c r="B671"/>
      <c r="C671" s="30"/>
      <c r="D671" s="87"/>
    </row>
    <row r="672" spans="1:4" ht="12.75">
      <c r="A672" s="30"/>
      <c r="B672"/>
      <c r="C672" s="30"/>
      <c r="D672" s="87"/>
    </row>
    <row r="673" spans="1:4" ht="12.75">
      <c r="A673" s="30"/>
      <c r="B673"/>
      <c r="C673" s="30"/>
      <c r="D673" s="87"/>
    </row>
    <row r="674" spans="1:4" ht="12.75">
      <c r="A674" s="30"/>
      <c r="B674"/>
      <c r="C674" s="30"/>
      <c r="D674" s="87"/>
    </row>
    <row r="675" spans="1:4" ht="12.75">
      <c r="A675" s="30"/>
      <c r="B675"/>
      <c r="C675" s="30"/>
      <c r="D675" s="87"/>
    </row>
    <row r="676" spans="1:4" ht="12.75">
      <c r="A676" s="30"/>
      <c r="B676"/>
      <c r="C676" s="30"/>
      <c r="D676" s="87"/>
    </row>
    <row r="677" spans="1:4" ht="12.75">
      <c r="A677" s="30"/>
      <c r="B677"/>
      <c r="C677" s="30"/>
      <c r="D677" s="87"/>
    </row>
    <row r="678" spans="1:4" ht="12.75">
      <c r="A678" s="30"/>
      <c r="B678"/>
      <c r="C678" s="30"/>
      <c r="D678" s="87"/>
    </row>
    <row r="679" spans="1:4" ht="12.75">
      <c r="A679" s="30"/>
      <c r="B679"/>
      <c r="C679" s="30"/>
      <c r="D679" s="87"/>
    </row>
    <row r="680" spans="1:4" ht="12.75">
      <c r="A680" s="30"/>
      <c r="B680"/>
      <c r="C680" s="30"/>
      <c r="D680" s="87"/>
    </row>
    <row r="681" spans="1:4" ht="12.75">
      <c r="A681" s="30"/>
      <c r="B681"/>
      <c r="C681" s="30"/>
      <c r="D681" s="87"/>
    </row>
    <row r="682" spans="1:4" ht="12.75">
      <c r="A682" s="30"/>
      <c r="B682"/>
      <c r="C682" s="30"/>
      <c r="D682" s="87"/>
    </row>
    <row r="683" spans="1:4" ht="12.75">
      <c r="A683" s="30"/>
      <c r="B683"/>
      <c r="C683" s="30"/>
      <c r="D683" s="87"/>
    </row>
    <row r="684" spans="1:4" ht="12.75">
      <c r="A684" s="30"/>
      <c r="B684"/>
      <c r="C684" s="30"/>
      <c r="D684" s="87"/>
    </row>
    <row r="685" spans="1:4" ht="12.75">
      <c r="A685" s="30"/>
      <c r="B685"/>
      <c r="C685" s="30"/>
      <c r="D685" s="87"/>
    </row>
    <row r="686" spans="1:4" ht="12.75">
      <c r="A686" s="30"/>
      <c r="B686"/>
      <c r="C686" s="30"/>
      <c r="D686" s="87"/>
    </row>
    <row r="687" spans="1:4" ht="12.75">
      <c r="A687" s="30"/>
      <c r="B687"/>
      <c r="C687" s="30"/>
      <c r="D687" s="87"/>
    </row>
    <row r="688" spans="1:4" ht="12.75">
      <c r="A688" s="30"/>
      <c r="B688"/>
      <c r="C688" s="30"/>
      <c r="D688" s="87"/>
    </row>
    <row r="689" spans="1:4" ht="12.75">
      <c r="A689" s="30"/>
      <c r="B689"/>
      <c r="C689" s="30"/>
      <c r="D689" s="87"/>
    </row>
    <row r="690" spans="1:4" ht="12.75">
      <c r="A690" s="30"/>
      <c r="B690"/>
      <c r="C690" s="30"/>
      <c r="D690" s="87"/>
    </row>
    <row r="691" spans="1:4" ht="12.75">
      <c r="A691" s="30"/>
      <c r="B691"/>
      <c r="C691" s="30"/>
      <c r="D691" s="87"/>
    </row>
    <row r="692" spans="1:4" ht="12.75">
      <c r="A692" s="30"/>
      <c r="B692"/>
      <c r="C692" s="30"/>
      <c r="D692" s="87"/>
    </row>
    <row r="693" spans="1:4" ht="12.75">
      <c r="A693" s="30"/>
      <c r="B693"/>
      <c r="C693" s="30"/>
      <c r="D693" s="87"/>
    </row>
    <row r="694" spans="1:4" ht="12.75">
      <c r="A694" s="30"/>
      <c r="B694"/>
      <c r="C694" s="30"/>
      <c r="D694" s="87"/>
    </row>
    <row r="695" spans="1:4" ht="12.75">
      <c r="A695" s="30"/>
      <c r="B695"/>
      <c r="C695" s="30"/>
      <c r="D695" s="87"/>
    </row>
    <row r="696" spans="1:4" ht="12.75">
      <c r="A696" s="30"/>
      <c r="B696"/>
      <c r="C696" s="30"/>
      <c r="D696" s="87"/>
    </row>
    <row r="697" spans="1:4" ht="12.75">
      <c r="A697" s="30"/>
      <c r="B697"/>
      <c r="C697" s="30"/>
      <c r="D697" s="87"/>
    </row>
    <row r="698" spans="1:4" ht="12.75">
      <c r="A698" s="30"/>
      <c r="B698"/>
      <c r="C698" s="30"/>
      <c r="D698" s="87"/>
    </row>
    <row r="699" spans="1:4" ht="12.75">
      <c r="A699" s="30"/>
      <c r="B699"/>
      <c r="C699" s="30"/>
      <c r="D699" s="87"/>
    </row>
    <row r="700" spans="1:4" ht="12.75">
      <c r="A700" s="30"/>
      <c r="B700"/>
      <c r="C700" s="30"/>
      <c r="D700" s="87"/>
    </row>
    <row r="701" spans="1:4" ht="12.75">
      <c r="A701" s="30"/>
      <c r="B701"/>
      <c r="C701" s="30"/>
      <c r="D701" s="87"/>
    </row>
    <row r="702" spans="1:4" ht="12.75">
      <c r="A702" s="30"/>
      <c r="B702"/>
      <c r="C702" s="30"/>
      <c r="D702" s="87"/>
    </row>
    <row r="703" spans="1:4" ht="12.75">
      <c r="A703" s="30"/>
      <c r="B703"/>
      <c r="C703" s="30"/>
      <c r="D703" s="87"/>
    </row>
    <row r="704" spans="1:4" ht="12.75">
      <c r="A704" s="30"/>
      <c r="B704"/>
      <c r="C704" s="30"/>
      <c r="D704" s="87"/>
    </row>
    <row r="705" spans="1:4" ht="12.75">
      <c r="A705" s="30"/>
      <c r="B705"/>
      <c r="C705" s="30"/>
      <c r="D705" s="87"/>
    </row>
    <row r="706" spans="1:4" ht="12.75">
      <c r="A706" s="30"/>
      <c r="B706"/>
      <c r="C706" s="30"/>
      <c r="D706" s="87"/>
    </row>
    <row r="707" spans="1:4" ht="12.75">
      <c r="A707" s="30"/>
      <c r="B707"/>
      <c r="C707" s="30"/>
      <c r="D707" s="87"/>
    </row>
    <row r="708" spans="1:4" ht="12.75">
      <c r="A708" s="30"/>
      <c r="B708"/>
      <c r="C708" s="30"/>
      <c r="D708" s="87"/>
    </row>
    <row r="709" spans="1:4" ht="12.75">
      <c r="A709" s="30"/>
      <c r="B709"/>
      <c r="C709" s="30"/>
      <c r="D709" s="87"/>
    </row>
    <row r="710" spans="1:4" ht="12.75">
      <c r="A710" s="30"/>
      <c r="B710"/>
      <c r="C710" s="30"/>
      <c r="D710" s="87"/>
    </row>
    <row r="711" spans="1:4" ht="12.75">
      <c r="A711" s="30"/>
      <c r="B711"/>
      <c r="C711" s="30"/>
      <c r="D711" s="87"/>
    </row>
    <row r="712" spans="1:4" ht="12.75">
      <c r="A712" s="30"/>
      <c r="B712"/>
      <c r="C712" s="30"/>
      <c r="D712" s="87"/>
    </row>
    <row r="713" spans="1:4" ht="12.75">
      <c r="A713" s="30"/>
      <c r="B713"/>
      <c r="C713" s="30"/>
      <c r="D713" s="87"/>
    </row>
    <row r="714" spans="1:4" ht="12.75">
      <c r="A714" s="30"/>
      <c r="B714"/>
      <c r="C714" s="30"/>
      <c r="D714" s="87"/>
    </row>
    <row r="715" spans="1:4" ht="12.75">
      <c r="A715" s="30"/>
      <c r="B715"/>
      <c r="C715" s="30"/>
      <c r="D715" s="87"/>
    </row>
    <row r="716" spans="1:4" ht="12.75">
      <c r="A716" s="30"/>
      <c r="B716"/>
      <c r="C716" s="30"/>
      <c r="D716" s="87"/>
    </row>
    <row r="717" spans="1:4" ht="12.75">
      <c r="A717" s="30"/>
      <c r="B717"/>
      <c r="C717" s="30"/>
      <c r="D717" s="87"/>
    </row>
    <row r="718" spans="1:4" ht="12.75">
      <c r="A718" s="30"/>
      <c r="B718"/>
      <c r="C718" s="30"/>
      <c r="D718" s="87"/>
    </row>
    <row r="719" spans="1:4" ht="12.75">
      <c r="A719" s="30"/>
      <c r="B719"/>
      <c r="C719" s="30"/>
      <c r="D719" s="87"/>
    </row>
    <row r="720" spans="1:4" ht="12.75">
      <c r="A720" s="30"/>
      <c r="B720"/>
      <c r="C720" s="30"/>
      <c r="D720" s="87"/>
    </row>
    <row r="721" spans="1:4" ht="12.75">
      <c r="A721" s="30"/>
      <c r="B721"/>
      <c r="C721" s="30"/>
      <c r="D721" s="87"/>
    </row>
    <row r="722" spans="1:4" ht="12.75">
      <c r="A722" s="30"/>
      <c r="B722"/>
      <c r="C722" s="30"/>
      <c r="D722" s="87"/>
    </row>
    <row r="723" spans="1:4" ht="12.75">
      <c r="A723" s="30"/>
      <c r="B723"/>
      <c r="C723" s="30"/>
      <c r="D723" s="87"/>
    </row>
    <row r="724" spans="1:4" ht="12.75">
      <c r="A724" s="30"/>
      <c r="B724"/>
      <c r="C724" s="30"/>
      <c r="D724" s="87"/>
    </row>
    <row r="725" spans="1:4" ht="12.75">
      <c r="A725" s="30"/>
      <c r="B725"/>
      <c r="C725" s="30"/>
      <c r="D725" s="87"/>
    </row>
    <row r="726" spans="1:4" ht="12.75">
      <c r="A726" s="30"/>
      <c r="B726"/>
      <c r="C726" s="30"/>
      <c r="D726" s="87"/>
    </row>
    <row r="727" spans="1:4" ht="12.75">
      <c r="A727" s="30"/>
      <c r="B727"/>
      <c r="C727" s="30"/>
      <c r="D727" s="87"/>
    </row>
    <row r="728" spans="1:4" ht="12.75">
      <c r="A728" s="30"/>
      <c r="B728"/>
      <c r="C728" s="30"/>
      <c r="D728" s="87"/>
    </row>
    <row r="729" spans="1:4" ht="12.75">
      <c r="A729" s="30"/>
      <c r="B729"/>
      <c r="C729" s="30"/>
      <c r="D729" s="87"/>
    </row>
    <row r="730" spans="1:4" ht="12.75">
      <c r="A730" s="30"/>
      <c r="B730"/>
      <c r="C730" s="30"/>
      <c r="D730" s="87"/>
    </row>
    <row r="731" spans="1:4" ht="12.75">
      <c r="A731" s="30"/>
      <c r="B731"/>
      <c r="C731" s="30"/>
      <c r="D731" s="87"/>
    </row>
    <row r="732" spans="1:4" ht="12.75">
      <c r="A732" s="30"/>
      <c r="B732"/>
      <c r="C732" s="30"/>
      <c r="D732" s="87"/>
    </row>
    <row r="733" spans="1:4" ht="12.75">
      <c r="A733" s="30"/>
      <c r="B733"/>
      <c r="C733" s="30"/>
      <c r="D733" s="87"/>
    </row>
    <row r="734" spans="1:4" ht="12.75">
      <c r="A734" s="30"/>
      <c r="B734"/>
      <c r="C734" s="30"/>
      <c r="D734" s="87"/>
    </row>
    <row r="735" spans="1:4" ht="12.75">
      <c r="A735" s="30"/>
      <c r="B735"/>
      <c r="C735" s="30"/>
      <c r="D735" s="87"/>
    </row>
    <row r="736" spans="1:4" ht="12.75">
      <c r="A736" s="30"/>
      <c r="B736"/>
      <c r="C736" s="30"/>
      <c r="D736" s="87"/>
    </row>
    <row r="737" spans="1:4" ht="12.75">
      <c r="A737" s="30"/>
      <c r="B737"/>
      <c r="C737" s="30"/>
      <c r="D737" s="87"/>
    </row>
    <row r="738" spans="1:4" ht="12.75">
      <c r="A738" s="30"/>
      <c r="B738"/>
      <c r="C738" s="30"/>
      <c r="D738" s="87"/>
    </row>
    <row r="739" spans="1:4" ht="12.75">
      <c r="A739" s="30"/>
      <c r="B739"/>
      <c r="C739" s="30"/>
      <c r="D739" s="87"/>
    </row>
    <row r="740" spans="1:4" ht="12.75">
      <c r="A740" s="30"/>
      <c r="B740"/>
      <c r="C740" s="30"/>
      <c r="D740" s="87"/>
    </row>
    <row r="741" spans="1:4" ht="12.75">
      <c r="A741" s="30"/>
      <c r="B741"/>
      <c r="C741" s="30"/>
      <c r="D741" s="87"/>
    </row>
    <row r="742" spans="1:4" ht="12.75">
      <c r="A742" s="30"/>
      <c r="B742"/>
      <c r="C742" s="30"/>
      <c r="D742" s="87"/>
    </row>
    <row r="743" spans="1:4" ht="12.75">
      <c r="A743" s="30"/>
      <c r="B743"/>
      <c r="C743" s="30"/>
      <c r="D743" s="87"/>
    </row>
    <row r="744" spans="1:4" ht="12.75">
      <c r="A744" s="30"/>
      <c r="B744"/>
      <c r="C744" s="30"/>
      <c r="D744" s="87"/>
    </row>
    <row r="745" spans="1:4" ht="12.75">
      <c r="A745" s="30"/>
      <c r="B745"/>
      <c r="C745" s="30"/>
      <c r="D745" s="87"/>
    </row>
    <row r="746" spans="1:4" ht="12.75">
      <c r="A746" s="30"/>
      <c r="B746"/>
      <c r="C746" s="30"/>
      <c r="D746" s="87"/>
    </row>
    <row r="747" spans="1:4" ht="12.75">
      <c r="A747" s="30"/>
      <c r="B747"/>
      <c r="C747" s="30"/>
      <c r="D747" s="87"/>
    </row>
    <row r="748" spans="1:4" ht="12.75">
      <c r="A748" s="30"/>
      <c r="B748"/>
      <c r="C748" s="30"/>
      <c r="D748" s="87"/>
    </row>
    <row r="749" spans="1:4" ht="12.75">
      <c r="A749" s="30"/>
      <c r="B749"/>
      <c r="C749" s="30"/>
      <c r="D749" s="87"/>
    </row>
    <row r="750" spans="1:4" ht="12.75">
      <c r="A750" s="30"/>
      <c r="B750"/>
      <c r="C750" s="30"/>
      <c r="D750" s="87"/>
    </row>
    <row r="751" spans="1:4" ht="12.75">
      <c r="A751" s="30"/>
      <c r="B751"/>
      <c r="C751" s="30"/>
      <c r="D751" s="87"/>
    </row>
    <row r="752" spans="1:4" ht="12.75">
      <c r="A752" s="30"/>
      <c r="B752"/>
      <c r="C752" s="30"/>
      <c r="D752" s="87"/>
    </row>
    <row r="753" spans="1:4" ht="12.75">
      <c r="A753" s="30"/>
      <c r="B753"/>
      <c r="C753" s="30"/>
      <c r="D753" s="87"/>
    </row>
    <row r="754" spans="1:4" ht="12.75">
      <c r="A754" s="30"/>
      <c r="B754"/>
      <c r="C754" s="30"/>
      <c r="D754" s="87"/>
    </row>
    <row r="755" spans="1:4" ht="12.75">
      <c r="A755" s="30"/>
      <c r="B755"/>
      <c r="C755" s="30"/>
      <c r="D755" s="87"/>
    </row>
    <row r="756" spans="1:4" ht="12.75">
      <c r="A756" s="30"/>
      <c r="B756"/>
      <c r="C756" s="30"/>
      <c r="D756" s="87"/>
    </row>
    <row r="757" spans="1:4" ht="12.75">
      <c r="A757" s="30"/>
      <c r="B757"/>
      <c r="C757" s="30"/>
      <c r="D757" s="87"/>
    </row>
    <row r="758" spans="1:4" ht="12.75">
      <c r="A758" s="30"/>
      <c r="B758"/>
      <c r="C758" s="30"/>
      <c r="D758" s="87"/>
    </row>
    <row r="759" spans="1:4" ht="12.75">
      <c r="A759" s="30"/>
      <c r="B759"/>
      <c r="C759" s="30"/>
      <c r="D759" s="87"/>
    </row>
    <row r="760" spans="1:4" ht="12.75">
      <c r="A760" s="30"/>
      <c r="B760"/>
      <c r="C760" s="30"/>
      <c r="D760" s="87"/>
    </row>
    <row r="761" spans="1:4" ht="12.75">
      <c r="A761" s="30"/>
      <c r="B761"/>
      <c r="C761" s="30"/>
      <c r="D761" s="87"/>
    </row>
    <row r="762" spans="1:4" ht="12.75">
      <c r="A762" s="30"/>
      <c r="B762"/>
      <c r="C762" s="30"/>
      <c r="D762" s="87"/>
    </row>
    <row r="763" spans="1:4" ht="12.75">
      <c r="A763" s="30"/>
      <c r="B763"/>
      <c r="C763" s="30"/>
      <c r="D763" s="87"/>
    </row>
    <row r="764" spans="1:4" ht="12.75">
      <c r="A764" s="30"/>
      <c r="B764"/>
      <c r="C764" s="30"/>
      <c r="D764" s="87"/>
    </row>
    <row r="765" spans="1:4" ht="12.75">
      <c r="A765" s="30"/>
      <c r="B765"/>
      <c r="C765" s="30"/>
      <c r="D765" s="87"/>
    </row>
    <row r="766" spans="1:4" ht="12.75">
      <c r="A766" s="30"/>
      <c r="B766"/>
      <c r="C766" s="30"/>
      <c r="D766" s="87"/>
    </row>
    <row r="767" spans="1:4" ht="12.75">
      <c r="A767" s="30"/>
      <c r="B767"/>
      <c r="C767" s="30"/>
      <c r="D767" s="87"/>
    </row>
    <row r="768" spans="1:4" ht="12.75">
      <c r="A768" s="30"/>
      <c r="B768"/>
      <c r="C768" s="30"/>
      <c r="D768" s="87"/>
    </row>
    <row r="769" spans="1:4" ht="12.75">
      <c r="A769" s="30"/>
      <c r="B769"/>
      <c r="C769" s="30"/>
      <c r="D769" s="87"/>
    </row>
    <row r="770" spans="1:4" ht="12.75">
      <c r="A770" s="30"/>
      <c r="B770"/>
      <c r="C770" s="30"/>
      <c r="D770" s="87"/>
    </row>
    <row r="771" spans="1:4" ht="12.75">
      <c r="A771" s="30"/>
      <c r="B771"/>
      <c r="C771" s="30"/>
      <c r="D771" s="87"/>
    </row>
    <row r="772" spans="1:4" ht="12.75">
      <c r="A772" s="30"/>
      <c r="B772"/>
      <c r="C772" s="30"/>
      <c r="D772" s="87"/>
    </row>
    <row r="773" spans="1:4" ht="12.75">
      <c r="A773" s="30"/>
      <c r="B773"/>
      <c r="C773" s="30"/>
      <c r="D773" s="87"/>
    </row>
    <row r="774" spans="1:4" ht="12.75">
      <c r="A774" s="30"/>
      <c r="B774"/>
      <c r="C774" s="30"/>
      <c r="D774" s="87"/>
    </row>
    <row r="775" spans="1:4" ht="12.75">
      <c r="A775" s="30"/>
      <c r="B775"/>
      <c r="C775" s="30"/>
      <c r="D775" s="87"/>
    </row>
    <row r="776" spans="1:4" ht="12.75">
      <c r="A776" s="30"/>
      <c r="B776"/>
      <c r="C776" s="30"/>
      <c r="D776" s="87"/>
    </row>
    <row r="777" spans="1:4" ht="12.75">
      <c r="A777" s="30"/>
      <c r="B777"/>
      <c r="C777" s="30"/>
      <c r="D777" s="87"/>
    </row>
    <row r="778" spans="1:4" ht="12.75">
      <c r="A778" s="30"/>
      <c r="B778"/>
      <c r="C778" s="30"/>
      <c r="D778" s="87"/>
    </row>
    <row r="779" spans="1:4" ht="12.75">
      <c r="A779" s="30"/>
      <c r="B779"/>
      <c r="C779" s="30"/>
      <c r="D779" s="87"/>
    </row>
    <row r="780" spans="1:4" ht="12.75">
      <c r="A780" s="30"/>
      <c r="B780"/>
      <c r="C780" s="30"/>
      <c r="D780" s="87"/>
    </row>
    <row r="781" spans="1:4" ht="12.75">
      <c r="A781" s="30"/>
      <c r="B781"/>
      <c r="C781" s="30"/>
      <c r="D781" s="87"/>
    </row>
    <row r="782" spans="1:4" ht="12.75">
      <c r="A782" s="30"/>
      <c r="B782"/>
      <c r="C782" s="30"/>
      <c r="D782" s="87"/>
    </row>
    <row r="783" spans="1:4" ht="12.75">
      <c r="A783" s="30"/>
      <c r="B783"/>
      <c r="C783" s="30"/>
      <c r="D783" s="87"/>
    </row>
    <row r="784" spans="1:4" ht="12.75">
      <c r="A784" s="30"/>
      <c r="B784"/>
      <c r="C784" s="30"/>
      <c r="D784" s="87"/>
    </row>
    <row r="785" spans="1:4" ht="12.75">
      <c r="A785" s="30"/>
      <c r="B785"/>
      <c r="C785" s="30"/>
      <c r="D785" s="87"/>
    </row>
    <row r="786" spans="1:4" ht="12.75">
      <c r="A786" s="30"/>
      <c r="B786"/>
      <c r="C786" s="30"/>
      <c r="D786" s="87"/>
    </row>
    <row r="787" spans="1:4" ht="12.75">
      <c r="A787" s="30"/>
      <c r="B787"/>
      <c r="C787" s="30"/>
      <c r="D787" s="87"/>
    </row>
    <row r="788" spans="1:4" ht="12.75">
      <c r="A788" s="30"/>
      <c r="B788"/>
      <c r="C788" s="30"/>
      <c r="D788" s="87"/>
    </row>
    <row r="789" spans="1:4" ht="12.75">
      <c r="A789" s="30"/>
      <c r="B789"/>
      <c r="C789" s="30"/>
      <c r="D789" s="87"/>
    </row>
    <row r="790" spans="1:4" ht="12.75">
      <c r="A790" s="30"/>
      <c r="B790"/>
      <c r="C790" s="30"/>
      <c r="D790" s="87"/>
    </row>
    <row r="791" spans="1:4" ht="12.75">
      <c r="A791" s="30"/>
      <c r="B791"/>
      <c r="C791" s="30"/>
      <c r="D791" s="87"/>
    </row>
    <row r="792" spans="1:4" ht="12.75">
      <c r="A792" s="30"/>
      <c r="B792"/>
      <c r="C792" s="30"/>
      <c r="D792" s="87"/>
    </row>
    <row r="793" spans="1:4" ht="12.75">
      <c r="A793" s="30"/>
      <c r="B793"/>
      <c r="C793" s="30"/>
      <c r="D793" s="87"/>
    </row>
    <row r="794" spans="1:4" ht="12.75">
      <c r="A794" s="30"/>
      <c r="B794"/>
      <c r="C794" s="30"/>
      <c r="D794" s="87"/>
    </row>
    <row r="795" spans="1:4" ht="12.75">
      <c r="A795" s="30"/>
      <c r="B795"/>
      <c r="C795" s="30"/>
      <c r="D795" s="87"/>
    </row>
    <row r="796" spans="1:4" ht="12.75">
      <c r="A796" s="30"/>
      <c r="B796"/>
      <c r="C796" s="30"/>
      <c r="D796" s="87"/>
    </row>
    <row r="797" spans="1:4" ht="12.75">
      <c r="A797" s="30"/>
      <c r="B797"/>
      <c r="C797" s="30"/>
      <c r="D797" s="87"/>
    </row>
    <row r="798" spans="1:4" ht="12.75">
      <c r="A798" s="30"/>
      <c r="B798"/>
      <c r="C798" s="30"/>
      <c r="D798" s="87"/>
    </row>
    <row r="799" spans="1:4" ht="12.75">
      <c r="A799" s="30"/>
      <c r="B799"/>
      <c r="C799" s="30"/>
      <c r="D799" s="87"/>
    </row>
    <row r="800" spans="1:4" ht="12.75">
      <c r="A800" s="30"/>
      <c r="B800"/>
      <c r="C800" s="30"/>
      <c r="D800" s="87"/>
    </row>
    <row r="801" spans="1:4" ht="12.75">
      <c r="A801" s="30"/>
      <c r="B801"/>
      <c r="C801" s="30"/>
      <c r="D801" s="87"/>
    </row>
    <row r="802" spans="1:4" ht="12.75">
      <c r="A802" s="30"/>
      <c r="B802"/>
      <c r="C802" s="30"/>
      <c r="D802" s="87"/>
    </row>
    <row r="803" spans="1:4" ht="12.75">
      <c r="A803" s="30"/>
      <c r="B803"/>
      <c r="C803" s="30"/>
      <c r="D803" s="87"/>
    </row>
    <row r="804" spans="1:4" ht="12.75">
      <c r="A804" s="30"/>
      <c r="B804"/>
      <c r="C804" s="30"/>
      <c r="D804" s="87"/>
    </row>
    <row r="805" spans="1:4" ht="12.75">
      <c r="A805" s="30"/>
      <c r="B805"/>
      <c r="C805" s="30"/>
      <c r="D805" s="87"/>
    </row>
    <row r="806" spans="1:4" ht="12.75">
      <c r="A806" s="30"/>
      <c r="B806"/>
      <c r="C806" s="30"/>
      <c r="D806" s="87"/>
    </row>
    <row r="807" spans="1:4" ht="12.75">
      <c r="A807" s="30"/>
      <c r="B807"/>
      <c r="C807" s="30"/>
      <c r="D807" s="87"/>
    </row>
    <row r="808" spans="1:4" ht="12.75">
      <c r="A808" s="30"/>
      <c r="B808"/>
      <c r="C808" s="30"/>
      <c r="D808" s="87"/>
    </row>
    <row r="809" spans="1:4" ht="12.75">
      <c r="A809" s="30"/>
      <c r="B809"/>
      <c r="C809" s="30"/>
      <c r="D809" s="87"/>
    </row>
    <row r="810" spans="1:4" ht="12.75">
      <c r="A810" s="30"/>
      <c r="B810"/>
      <c r="C810" s="30"/>
      <c r="D810" s="87"/>
    </row>
    <row r="811" spans="1:4" ht="12.75">
      <c r="A811" s="30"/>
      <c r="B811"/>
      <c r="C811" s="30"/>
      <c r="D811" s="87"/>
    </row>
    <row r="812" spans="1:4" ht="12.75">
      <c r="A812" s="30"/>
      <c r="B812"/>
      <c r="C812" s="30"/>
      <c r="D812" s="87"/>
    </row>
    <row r="813" spans="1:4" ht="12.75">
      <c r="A813" s="30"/>
      <c r="B813"/>
      <c r="C813" s="30"/>
      <c r="D813" s="87"/>
    </row>
    <row r="814" spans="1:4" ht="12.75">
      <c r="A814" s="30"/>
      <c r="B814"/>
      <c r="C814" s="30"/>
      <c r="D814" s="87"/>
    </row>
    <row r="815" spans="1:4" ht="12.75">
      <c r="A815" s="30"/>
      <c r="B815"/>
      <c r="C815" s="30"/>
      <c r="D815" s="87"/>
    </row>
    <row r="816" spans="1:4" ht="12.75">
      <c r="A816" s="30"/>
      <c r="B816"/>
      <c r="C816" s="30"/>
      <c r="D816" s="87"/>
    </row>
    <row r="817" spans="1:4" ht="12.75">
      <c r="A817" s="30"/>
      <c r="B817"/>
      <c r="C817" s="30"/>
      <c r="D817" s="87"/>
    </row>
    <row r="818" spans="1:4" ht="12.75">
      <c r="A818" s="30"/>
      <c r="B818"/>
      <c r="C818" s="30"/>
      <c r="D818" s="87"/>
    </row>
    <row r="819" spans="1:4" ht="12.75">
      <c r="A819" s="30"/>
      <c r="B819"/>
      <c r="C819" s="30"/>
      <c r="D819" s="87"/>
    </row>
    <row r="820" spans="1:4" ht="12.75">
      <c r="A820" s="30"/>
      <c r="B820"/>
      <c r="C820" s="30"/>
      <c r="D820" s="87"/>
    </row>
    <row r="821" spans="1:4" ht="12.75">
      <c r="A821" s="30"/>
      <c r="B821"/>
      <c r="C821" s="30"/>
      <c r="D821" s="87"/>
    </row>
    <row r="822" spans="1:4" ht="12.75">
      <c r="A822" s="30"/>
      <c r="B822"/>
      <c r="C822" s="30"/>
      <c r="D822" s="87"/>
    </row>
    <row r="823" spans="1:4" ht="12.75">
      <c r="A823" s="30"/>
      <c r="B823"/>
      <c r="C823" s="30"/>
      <c r="D823" s="87"/>
    </row>
    <row r="824" spans="1:4" ht="12.75">
      <c r="A824" s="30"/>
      <c r="B824"/>
      <c r="C824" s="30"/>
      <c r="D824" s="87"/>
    </row>
    <row r="825" spans="1:4" ht="12.75">
      <c r="A825" s="30"/>
      <c r="B825"/>
      <c r="C825" s="30"/>
      <c r="D825" s="87"/>
    </row>
    <row r="826" spans="1:4" ht="12.75">
      <c r="A826" s="30"/>
      <c r="B826"/>
      <c r="C826" s="30"/>
      <c r="D826" s="87"/>
    </row>
    <row r="827" spans="1:4" ht="12.75">
      <c r="A827" s="30"/>
      <c r="B827"/>
      <c r="C827" s="30"/>
      <c r="D827" s="87"/>
    </row>
    <row r="828" spans="1:4" ht="12.75">
      <c r="A828" s="30"/>
      <c r="B828"/>
      <c r="C828" s="30"/>
      <c r="D828" s="87"/>
    </row>
    <row r="829" spans="1:4" ht="12.75">
      <c r="A829" s="30"/>
      <c r="B829"/>
      <c r="C829" s="30"/>
      <c r="D829" s="87"/>
    </row>
    <row r="830" spans="1:4" ht="12.75">
      <c r="A830" s="30"/>
      <c r="B830"/>
      <c r="C830" s="30"/>
      <c r="D830" s="87"/>
    </row>
    <row r="831" spans="1:4" ht="12.75">
      <c r="A831" s="30"/>
      <c r="B831"/>
      <c r="C831" s="30"/>
      <c r="D831" s="87"/>
    </row>
    <row r="832" spans="1:4" ht="12.75">
      <c r="A832" s="30"/>
      <c r="B832"/>
      <c r="C832" s="30"/>
      <c r="D832" s="87"/>
    </row>
    <row r="833" spans="1:4" ht="12.75">
      <c r="A833" s="30"/>
      <c r="B833"/>
      <c r="C833" s="30"/>
      <c r="D833" s="87"/>
    </row>
    <row r="834" spans="1:4" ht="12.75">
      <c r="A834" s="30"/>
      <c r="B834"/>
      <c r="C834" s="30"/>
      <c r="D834" s="87"/>
    </row>
    <row r="835" spans="1:4" ht="12.75">
      <c r="A835" s="30"/>
      <c r="B835"/>
      <c r="C835" s="30"/>
      <c r="D835" s="87"/>
    </row>
    <row r="836" spans="1:4" ht="12.75">
      <c r="A836" s="30"/>
      <c r="B836"/>
      <c r="C836" s="30"/>
      <c r="D836" s="87"/>
    </row>
    <row r="837" spans="1:4" ht="12.75">
      <c r="A837" s="30"/>
      <c r="B837"/>
      <c r="C837" s="30"/>
      <c r="D837" s="87"/>
    </row>
    <row r="838" spans="1:4" ht="12.75">
      <c r="A838" s="30"/>
      <c r="B838"/>
      <c r="C838" s="30"/>
      <c r="D838" s="87"/>
    </row>
    <row r="839" spans="1:4" ht="12.75">
      <c r="A839" s="30"/>
      <c r="B839"/>
      <c r="C839" s="30"/>
      <c r="D839" s="87"/>
    </row>
    <row r="840" spans="1:4" ht="12.75">
      <c r="A840" s="30"/>
      <c r="B840"/>
      <c r="C840" s="30"/>
      <c r="D840" s="87"/>
    </row>
    <row r="841" spans="1:4" ht="12.75">
      <c r="A841" s="30"/>
      <c r="B841"/>
      <c r="C841" s="30"/>
      <c r="D841" s="87"/>
    </row>
    <row r="842" spans="1:4" ht="12.75">
      <c r="A842" s="30"/>
      <c r="B842"/>
      <c r="C842" s="30"/>
      <c r="D842" s="87"/>
    </row>
    <row r="843" spans="1:4" ht="12.75">
      <c r="A843" s="30"/>
      <c r="B843"/>
      <c r="C843" s="30"/>
      <c r="D843" s="87"/>
    </row>
    <row r="844" spans="1:4" ht="12.75">
      <c r="A844" s="30"/>
      <c r="B844"/>
      <c r="C844" s="30"/>
      <c r="D844" s="87"/>
    </row>
    <row r="845" spans="1:4" ht="12.75">
      <c r="A845" s="30"/>
      <c r="B845"/>
      <c r="C845" s="30"/>
      <c r="D845" s="87"/>
    </row>
    <row r="846" spans="1:4" ht="12.75">
      <c r="A846" s="30"/>
      <c r="B846"/>
      <c r="C846" s="30"/>
      <c r="D846" s="87"/>
    </row>
    <row r="847" spans="1:4" ht="12.75">
      <c r="A847" s="30"/>
      <c r="B847"/>
      <c r="C847" s="30"/>
      <c r="D847" s="87"/>
    </row>
    <row r="848" spans="1:4" ht="12.75">
      <c r="A848" s="30"/>
      <c r="B848"/>
      <c r="C848" s="30"/>
      <c r="D848" s="87"/>
    </row>
    <row r="849" spans="1:4" ht="12.75">
      <c r="A849" s="30"/>
      <c r="B849"/>
      <c r="C849" s="30"/>
      <c r="D849" s="87"/>
    </row>
    <row r="850" spans="1:4" ht="12.75">
      <c r="A850" s="30"/>
      <c r="B850"/>
      <c r="C850" s="30"/>
      <c r="D850" s="87"/>
    </row>
    <row r="851" spans="1:4" ht="12.75">
      <c r="A851" s="30"/>
      <c r="B851"/>
      <c r="C851" s="30"/>
      <c r="D851" s="87"/>
    </row>
    <row r="852" spans="1:4" ht="12.75">
      <c r="A852" s="30"/>
      <c r="B852"/>
      <c r="C852" s="30"/>
      <c r="D852" s="87"/>
    </row>
    <row r="853" spans="1:4" ht="12.75">
      <c r="A853" s="30"/>
      <c r="B853"/>
      <c r="C853" s="30"/>
      <c r="D853" s="87"/>
    </row>
    <row r="854" spans="1:4" ht="12.75">
      <c r="A854" s="30"/>
      <c r="B854"/>
      <c r="C854" s="30"/>
      <c r="D854" s="87"/>
    </row>
    <row r="855" spans="1:4" ht="12.75">
      <c r="A855" s="30"/>
      <c r="B855"/>
      <c r="C855" s="30"/>
      <c r="D855" s="87"/>
    </row>
    <row r="856" spans="1:4" ht="12.75">
      <c r="A856" s="30"/>
      <c r="B856"/>
      <c r="C856" s="30"/>
      <c r="D856" s="87"/>
    </row>
    <row r="857" spans="1:4" ht="12.75">
      <c r="A857" s="30"/>
      <c r="B857"/>
      <c r="C857" s="30"/>
      <c r="D857" s="87"/>
    </row>
    <row r="858" spans="1:4" ht="12.75">
      <c r="A858" s="30"/>
      <c r="B858"/>
      <c r="C858" s="30"/>
      <c r="D858" s="87"/>
    </row>
    <row r="859" spans="1:4" ht="12.75">
      <c r="A859" s="30"/>
      <c r="B859"/>
      <c r="C859" s="30"/>
      <c r="D859" s="87"/>
    </row>
    <row r="860" spans="1:4" ht="12.75">
      <c r="A860" s="30"/>
      <c r="B860"/>
      <c r="C860" s="30"/>
      <c r="D860" s="87"/>
    </row>
    <row r="861" spans="1:4" ht="12.75">
      <c r="A861" s="30"/>
      <c r="B861"/>
      <c r="C861" s="30"/>
      <c r="D861" s="87"/>
    </row>
    <row r="862" spans="1:4" ht="12.75">
      <c r="A862" s="30"/>
      <c r="B862"/>
      <c r="C862" s="30"/>
      <c r="D862" s="87"/>
    </row>
    <row r="863" spans="1:4" ht="12.75">
      <c r="A863" s="30"/>
      <c r="B863"/>
      <c r="C863" s="30"/>
      <c r="D863" s="87"/>
    </row>
    <row r="864" spans="1:4" ht="12.75">
      <c r="A864" s="30"/>
      <c r="B864"/>
      <c r="C864" s="30"/>
      <c r="D864" s="87"/>
    </row>
    <row r="865" spans="1:4" ht="12.75">
      <c r="A865" s="30"/>
      <c r="B865"/>
      <c r="C865" s="30"/>
      <c r="D865" s="87"/>
    </row>
    <row r="866" spans="1:4" ht="12.75">
      <c r="A866" s="30"/>
      <c r="B866"/>
      <c r="C866" s="30"/>
      <c r="D866" s="87"/>
    </row>
    <row r="867" spans="1:4" ht="12.75">
      <c r="A867" s="30"/>
      <c r="B867"/>
      <c r="C867" s="30"/>
      <c r="D867" s="87"/>
    </row>
    <row r="868" spans="1:4" ht="12.75">
      <c r="A868" s="30"/>
      <c r="B868"/>
      <c r="C868" s="30"/>
      <c r="D868" s="87"/>
    </row>
    <row r="869" spans="1:4" ht="12.75">
      <c r="A869" s="30"/>
      <c r="B869"/>
      <c r="C869" s="30"/>
      <c r="D869" s="87"/>
    </row>
    <row r="870" spans="1:4" ht="12.75">
      <c r="A870" s="30"/>
      <c r="B870"/>
      <c r="C870" s="30"/>
      <c r="D870" s="87"/>
    </row>
    <row r="871" spans="1:4" ht="12.75">
      <c r="A871" s="30"/>
      <c r="B871"/>
      <c r="C871" s="30"/>
      <c r="D871" s="87"/>
    </row>
    <row r="872" spans="1:4" ht="12.75">
      <c r="A872" s="30"/>
      <c r="B872"/>
      <c r="C872" s="30"/>
      <c r="D872" s="87"/>
    </row>
    <row r="873" spans="1:4" ht="12.75">
      <c r="A873" s="30"/>
      <c r="B873"/>
      <c r="C873" s="30"/>
      <c r="D873" s="87"/>
    </row>
    <row r="874" spans="1:4" ht="12.75">
      <c r="A874" s="30"/>
      <c r="B874"/>
      <c r="C874" s="30"/>
      <c r="D874" s="87"/>
    </row>
    <row r="875" spans="1:4" ht="12.75">
      <c r="A875" s="30"/>
      <c r="B875"/>
      <c r="C875" s="30"/>
      <c r="D875" s="87"/>
    </row>
    <row r="876" spans="1:4" ht="12.75">
      <c r="A876" s="30"/>
      <c r="B876"/>
      <c r="C876" s="30"/>
      <c r="D876" s="87"/>
    </row>
    <row r="877" spans="1:4" ht="12.75">
      <c r="A877" s="30"/>
      <c r="B877"/>
      <c r="C877" s="30"/>
      <c r="D877" s="87"/>
    </row>
    <row r="878" spans="1:4" ht="12.75">
      <c r="A878" s="30"/>
      <c r="B878"/>
      <c r="C878" s="30"/>
      <c r="D878" s="87"/>
    </row>
    <row r="879" spans="1:4" ht="12.75">
      <c r="A879" s="30"/>
      <c r="B879"/>
      <c r="C879" s="30"/>
      <c r="D879" s="87"/>
    </row>
    <row r="880" spans="1:4" ht="12.75">
      <c r="A880" s="30"/>
      <c r="B880"/>
      <c r="C880" s="30"/>
      <c r="D880" s="87"/>
    </row>
    <row r="881" spans="1:4" ht="12.75">
      <c r="A881" s="30"/>
      <c r="B881"/>
      <c r="C881" s="30"/>
      <c r="D881" s="87"/>
    </row>
    <row r="882" spans="1:4" ht="12.75">
      <c r="A882" s="30"/>
      <c r="B882"/>
      <c r="C882" s="30"/>
      <c r="D882" s="87"/>
    </row>
    <row r="883" spans="1:4" ht="12.75">
      <c r="A883" s="30"/>
      <c r="B883"/>
      <c r="C883" s="30"/>
      <c r="D883" s="87"/>
    </row>
    <row r="884" spans="1:4" ht="12.75">
      <c r="A884" s="30"/>
      <c r="B884"/>
      <c r="C884" s="30"/>
      <c r="D884" s="87"/>
    </row>
    <row r="885" spans="1:4" ht="12.75">
      <c r="A885" s="30"/>
      <c r="B885"/>
      <c r="C885" s="30"/>
      <c r="D885" s="87"/>
    </row>
    <row r="886" spans="1:4" ht="12.75">
      <c r="A886" s="30"/>
      <c r="B886"/>
      <c r="C886" s="30"/>
      <c r="D886" s="87"/>
    </row>
    <row r="887" spans="1:4" ht="12.75">
      <c r="A887" s="30"/>
      <c r="B887"/>
      <c r="C887" s="30"/>
      <c r="D887" s="87"/>
    </row>
    <row r="888" spans="1:4" ht="12.75">
      <c r="A888" s="30"/>
      <c r="B888"/>
      <c r="C888" s="30"/>
      <c r="D888" s="87"/>
    </row>
    <row r="889" spans="1:4" ht="12.75">
      <c r="A889" s="30"/>
      <c r="B889"/>
      <c r="C889" s="30"/>
      <c r="D889" s="87"/>
    </row>
    <row r="890" spans="1:4" ht="12.75">
      <c r="A890" s="30"/>
      <c r="B890"/>
      <c r="C890" s="30"/>
      <c r="D890" s="87"/>
    </row>
    <row r="891" spans="1:4" ht="12.75">
      <c r="A891" s="30"/>
      <c r="B891"/>
      <c r="C891" s="30"/>
      <c r="D891" s="87"/>
    </row>
    <row r="892" spans="1:4" ht="12.75">
      <c r="A892" s="30"/>
      <c r="B892"/>
      <c r="C892" s="30"/>
      <c r="D892" s="87"/>
    </row>
    <row r="893" spans="1:4" ht="12.75">
      <c r="A893" s="30"/>
      <c r="B893"/>
      <c r="C893" s="30"/>
      <c r="D893" s="87"/>
    </row>
    <row r="894" spans="1:4" ht="12.75">
      <c r="A894" s="30"/>
      <c r="B894"/>
      <c r="C894" s="30"/>
      <c r="D894" s="87"/>
    </row>
    <row r="895" spans="1:4" ht="12.75">
      <c r="A895" s="30"/>
      <c r="B895"/>
      <c r="C895" s="30"/>
      <c r="D895" s="87"/>
    </row>
    <row r="896" spans="1:4" ht="12.75">
      <c r="A896" s="30"/>
      <c r="B896"/>
      <c r="C896" s="30"/>
      <c r="D896" s="87"/>
    </row>
    <row r="897" spans="1:4" ht="12.75">
      <c r="A897" s="30"/>
      <c r="B897"/>
      <c r="C897" s="30"/>
      <c r="D897" s="87"/>
    </row>
    <row r="898" spans="1:4" ht="12.75">
      <c r="A898" s="30"/>
      <c r="B898"/>
      <c r="C898" s="30"/>
      <c r="D898" s="87"/>
    </row>
    <row r="899" spans="1:4" ht="12.75">
      <c r="A899" s="30"/>
      <c r="B899"/>
      <c r="C899" s="30"/>
      <c r="D899" s="87"/>
    </row>
    <row r="900" spans="1:4" ht="12.75">
      <c r="A900" s="30"/>
      <c r="B900"/>
      <c r="C900" s="30"/>
      <c r="D900" s="87"/>
    </row>
    <row r="901" spans="1:4" ht="12.75">
      <c r="A901" s="30"/>
      <c r="B901"/>
      <c r="C901" s="30"/>
      <c r="D901" s="87"/>
    </row>
    <row r="902" spans="1:4" ht="12.75">
      <c r="A902" s="30"/>
      <c r="B902"/>
      <c r="C902" s="30"/>
      <c r="D902" s="87"/>
    </row>
    <row r="903" spans="1:4" ht="12.75">
      <c r="A903" s="30"/>
      <c r="B903"/>
      <c r="C903" s="30"/>
      <c r="D903" s="87"/>
    </row>
    <row r="904" spans="1:4" ht="12.75">
      <c r="A904" s="30"/>
      <c r="B904"/>
      <c r="C904" s="30"/>
      <c r="D904" s="87"/>
    </row>
    <row r="905" spans="1:4" ht="12.75">
      <c r="A905" s="30"/>
      <c r="B905"/>
      <c r="C905" s="30"/>
      <c r="D905" s="87"/>
    </row>
    <row r="906" spans="1:4" ht="12.75">
      <c r="A906" s="30"/>
      <c r="B906"/>
      <c r="C906" s="30"/>
      <c r="D906" s="87"/>
    </row>
    <row r="907" spans="1:4" ht="12.75">
      <c r="A907" s="30"/>
      <c r="B907"/>
      <c r="C907" s="30"/>
      <c r="D907" s="87"/>
    </row>
    <row r="908" spans="1:4" ht="12.75">
      <c r="A908" s="30"/>
      <c r="B908"/>
      <c r="C908" s="30"/>
      <c r="D908" s="87"/>
    </row>
    <row r="909" spans="1:4" ht="12.75">
      <c r="A909" s="30"/>
      <c r="B909"/>
      <c r="C909" s="30"/>
      <c r="D909" s="87"/>
    </row>
    <row r="910" spans="1:4" ht="12.75">
      <c r="A910" s="30"/>
      <c r="B910"/>
      <c r="C910" s="30"/>
      <c r="D910" s="87"/>
    </row>
    <row r="911" spans="1:4" ht="12.75">
      <c r="A911" s="30"/>
      <c r="B911"/>
      <c r="C911" s="30"/>
      <c r="D911" s="87"/>
    </row>
    <row r="912" spans="1:4" ht="12.75">
      <c r="A912" s="30"/>
      <c r="B912"/>
      <c r="C912" s="30"/>
      <c r="D912" s="87"/>
    </row>
    <row r="913" spans="1:4" ht="12.75">
      <c r="A913" s="30"/>
      <c r="B913"/>
      <c r="C913" s="30"/>
      <c r="D913" s="87"/>
    </row>
    <row r="914" spans="1:4" ht="12.75">
      <c r="A914" s="30"/>
      <c r="B914"/>
      <c r="C914" s="30"/>
      <c r="D914" s="87"/>
    </row>
    <row r="915" spans="1:4" ht="12.75">
      <c r="A915" s="30"/>
      <c r="B915"/>
      <c r="C915" s="30"/>
      <c r="D915" s="87"/>
    </row>
    <row r="916" spans="1:4" ht="12.75">
      <c r="A916" s="30"/>
      <c r="B916"/>
      <c r="C916" s="30"/>
      <c r="D916" s="87"/>
    </row>
    <row r="917" spans="1:4" ht="12.75">
      <c r="A917" s="30"/>
      <c r="B917"/>
      <c r="C917" s="30"/>
      <c r="D917" s="87"/>
    </row>
    <row r="918" spans="1:4" ht="12.75">
      <c r="A918" s="30"/>
      <c r="B918"/>
      <c r="C918" s="30"/>
      <c r="D918" s="87"/>
    </row>
    <row r="919" spans="1:4" ht="12.75">
      <c r="A919" s="30"/>
      <c r="B919"/>
      <c r="C919" s="30"/>
      <c r="D919" s="87"/>
    </row>
    <row r="920" spans="1:4" ht="12.75">
      <c r="A920" s="30"/>
      <c r="B920"/>
      <c r="C920" s="30"/>
      <c r="D920" s="87"/>
    </row>
    <row r="921" spans="1:4" ht="12.75">
      <c r="A921" s="30"/>
      <c r="B921"/>
      <c r="C921" s="30"/>
      <c r="D921" s="87"/>
    </row>
    <row r="922" spans="1:4" ht="12.75">
      <c r="A922" s="30"/>
      <c r="B922"/>
      <c r="C922" s="30"/>
      <c r="D922" s="87"/>
    </row>
    <row r="923" spans="1:4" ht="12.75">
      <c r="A923" s="30"/>
      <c r="B923"/>
      <c r="C923" s="30"/>
      <c r="D923" s="87"/>
    </row>
    <row r="924" spans="1:4" ht="12.75">
      <c r="A924" s="30"/>
      <c r="B924"/>
      <c r="C924" s="30"/>
      <c r="D924" s="87"/>
    </row>
    <row r="925" spans="1:4" ht="12.75">
      <c r="A925" s="30"/>
      <c r="B925"/>
      <c r="C925" s="30"/>
      <c r="D925" s="87"/>
    </row>
    <row r="926" spans="1:4" ht="12.75">
      <c r="A926" s="30"/>
      <c r="B926"/>
      <c r="C926" s="30"/>
      <c r="D926" s="87"/>
    </row>
    <row r="927" spans="1:4" ht="12.75">
      <c r="A927" s="30"/>
      <c r="B927"/>
      <c r="C927" s="30"/>
      <c r="D927" s="87"/>
    </row>
    <row r="928" spans="1:4" ht="12.75">
      <c r="A928" s="30"/>
      <c r="B928"/>
      <c r="C928" s="30"/>
      <c r="D928" s="87"/>
    </row>
    <row r="929" spans="1:4" ht="12.75">
      <c r="A929" s="30"/>
      <c r="B929"/>
      <c r="C929" s="30"/>
      <c r="D929" s="87"/>
    </row>
    <row r="930" spans="1:4" ht="12.75">
      <c r="A930" s="30"/>
      <c r="B930"/>
      <c r="C930" s="30"/>
      <c r="D930" s="87"/>
    </row>
    <row r="931" spans="1:4" ht="12.75">
      <c r="A931" s="30"/>
      <c r="B931"/>
      <c r="C931" s="30"/>
      <c r="D931" s="87"/>
    </row>
    <row r="932" spans="1:4" ht="12.75">
      <c r="A932" s="30"/>
      <c r="B932"/>
      <c r="C932" s="30"/>
      <c r="D932" s="87"/>
    </row>
    <row r="933" spans="1:4" ht="12.75">
      <c r="A933" s="30"/>
      <c r="B933"/>
      <c r="C933" s="30"/>
      <c r="D933" s="87"/>
    </row>
    <row r="934" spans="1:4" ht="12.75">
      <c r="A934" s="30"/>
      <c r="B934"/>
      <c r="C934" s="30"/>
      <c r="D934" s="87"/>
    </row>
    <row r="935" spans="1:4" ht="12.75">
      <c r="A935" s="30"/>
      <c r="B935"/>
      <c r="C935" s="30"/>
      <c r="D935" s="87"/>
    </row>
    <row r="936" spans="1:4" ht="12.75">
      <c r="A936" s="30"/>
      <c r="B936"/>
      <c r="C936" s="30"/>
      <c r="D936" s="87"/>
    </row>
    <row r="937" spans="1:4" ht="12.75">
      <c r="A937" s="30"/>
      <c r="B937"/>
      <c r="C937" s="30"/>
      <c r="D937" s="87"/>
    </row>
    <row r="938" spans="1:4" ht="12.75">
      <c r="A938" s="30"/>
      <c r="B938"/>
      <c r="C938" s="30"/>
      <c r="D938" s="87"/>
    </row>
    <row r="939" spans="1:4" ht="12.75">
      <c r="A939" s="30"/>
      <c r="B939"/>
      <c r="C939" s="30"/>
      <c r="D939" s="87"/>
    </row>
    <row r="940" spans="1:4" ht="12.75">
      <c r="A940" s="30"/>
      <c r="B940"/>
      <c r="C940" s="30"/>
      <c r="D940" s="87"/>
    </row>
    <row r="941" spans="1:4" ht="12.75">
      <c r="A941" s="30"/>
      <c r="B941"/>
      <c r="C941" s="30"/>
      <c r="D941" s="87"/>
    </row>
    <row r="942" spans="1:4" ht="12.75">
      <c r="A942" s="30"/>
      <c r="B942"/>
      <c r="C942" s="30"/>
      <c r="D942" s="87"/>
    </row>
    <row r="943" spans="1:4" ht="12.75">
      <c r="A943" s="30"/>
      <c r="B943"/>
      <c r="C943" s="30"/>
      <c r="D943" s="87"/>
    </row>
    <row r="944" spans="1:4" ht="12.75">
      <c r="A944" s="30"/>
      <c r="B944"/>
      <c r="C944" s="30"/>
      <c r="D944" s="87"/>
    </row>
    <row r="945" spans="1:4" ht="12.75">
      <c r="A945" s="30"/>
      <c r="B945"/>
      <c r="C945" s="30"/>
      <c r="D945" s="87"/>
    </row>
    <row r="946" spans="1:4" ht="12.75">
      <c r="A946" s="30"/>
      <c r="B946"/>
      <c r="C946" s="30"/>
      <c r="D946" s="87"/>
    </row>
    <row r="947" spans="1:4" ht="12.75">
      <c r="A947" s="30"/>
      <c r="B947"/>
      <c r="C947" s="30"/>
      <c r="D947" s="87"/>
    </row>
    <row r="948" spans="1:4" ht="12.75">
      <c r="A948" s="30"/>
      <c r="B948"/>
      <c r="C948" s="30"/>
      <c r="D948" s="87"/>
    </row>
    <row r="949" spans="1:4" ht="12.75">
      <c r="A949" s="30"/>
      <c r="B949"/>
      <c r="C949" s="30"/>
      <c r="D949" s="87"/>
    </row>
    <row r="950" spans="1:4" ht="12.75">
      <c r="A950" s="30"/>
      <c r="B950"/>
      <c r="C950" s="30"/>
      <c r="D950" s="87"/>
    </row>
    <row r="951" spans="1:4" ht="12.75">
      <c r="A951" s="30"/>
      <c r="B951"/>
      <c r="C951" s="30"/>
      <c r="D951" s="87"/>
    </row>
    <row r="952" spans="1:4" ht="12.75">
      <c r="A952" s="30"/>
      <c r="B952"/>
      <c r="C952" s="30"/>
      <c r="D952" s="87"/>
    </row>
    <row r="953" spans="1:4" ht="12.75">
      <c r="A953" s="30"/>
      <c r="B953"/>
      <c r="C953" s="30"/>
      <c r="D953" s="87"/>
    </row>
    <row r="954" spans="1:4" ht="12.75">
      <c r="A954" s="30"/>
      <c r="B954"/>
      <c r="C954" s="30"/>
      <c r="D954" s="87"/>
    </row>
    <row r="955" spans="1:4" ht="12.75">
      <c r="A955" s="30"/>
      <c r="B955"/>
      <c r="C955" s="30"/>
      <c r="D955" s="87"/>
    </row>
    <row r="956" spans="1:4" ht="12.75">
      <c r="A956" s="30"/>
      <c r="B956"/>
      <c r="C956" s="30"/>
      <c r="D956" s="87"/>
    </row>
    <row r="957" spans="1:4" ht="12.75">
      <c r="A957" s="30"/>
      <c r="B957"/>
      <c r="C957" s="30"/>
      <c r="D957" s="87"/>
    </row>
    <row r="958" spans="1:4" ht="12.75">
      <c r="A958" s="30"/>
      <c r="B958"/>
      <c r="C958" s="30"/>
      <c r="D958" s="87"/>
    </row>
    <row r="959" spans="1:4" ht="12.75">
      <c r="A959" s="30"/>
      <c r="B959"/>
      <c r="C959" s="30"/>
      <c r="D959" s="87"/>
    </row>
    <row r="960" spans="1:4" ht="12.75">
      <c r="A960" s="30"/>
      <c r="B960"/>
      <c r="C960" s="30"/>
      <c r="D960" s="87"/>
    </row>
    <row r="961" spans="1:4" ht="12.75">
      <c r="A961" s="30"/>
      <c r="B961"/>
      <c r="C961" s="30"/>
      <c r="D961" s="87"/>
    </row>
    <row r="962" spans="1:4" ht="12.75">
      <c r="A962" s="30"/>
      <c r="B962"/>
      <c r="C962" s="30"/>
      <c r="D962" s="87"/>
    </row>
    <row r="963" spans="1:4" ht="12.75">
      <c r="A963" s="30"/>
      <c r="B963"/>
      <c r="C963" s="30"/>
      <c r="D963" s="87"/>
    </row>
    <row r="964" spans="1:4" ht="12.75">
      <c r="A964" s="30"/>
      <c r="B964"/>
      <c r="C964" s="30"/>
      <c r="D964" s="87"/>
    </row>
    <row r="965" spans="1:4" ht="12.75">
      <c r="A965" s="30"/>
      <c r="B965"/>
      <c r="C965" s="30"/>
      <c r="D965" s="87"/>
    </row>
    <row r="966" spans="1:4" ht="12.75">
      <c r="A966" s="30"/>
      <c r="B966"/>
      <c r="C966" s="30"/>
      <c r="D966" s="87"/>
    </row>
    <row r="967" spans="1:4" ht="12.75">
      <c r="A967" s="30"/>
      <c r="B967"/>
      <c r="C967" s="30"/>
      <c r="D967" s="87"/>
    </row>
    <row r="968" spans="1:4" ht="12.75">
      <c r="A968" s="30"/>
      <c r="B968"/>
      <c r="C968" s="30"/>
      <c r="D968" s="87"/>
    </row>
    <row r="969" spans="1:4" ht="12.75">
      <c r="A969" s="30"/>
      <c r="B969"/>
      <c r="C969" s="30"/>
    </row>
    <row r="970" spans="1:4" ht="12.75">
      <c r="A970" s="30"/>
      <c r="B970"/>
      <c r="C970" s="30"/>
    </row>
    <row r="971" spans="1:4" ht="12.75">
      <c r="A971" s="30"/>
      <c r="B971"/>
      <c r="C971" s="30"/>
    </row>
    <row r="972" spans="1:4" ht="12.75">
      <c r="A972" s="30"/>
      <c r="B972"/>
      <c r="C972" s="30"/>
    </row>
    <row r="973" spans="1:4" ht="12.75">
      <c r="A973" s="30"/>
      <c r="B973"/>
      <c r="C973" s="30"/>
    </row>
    <row r="974" spans="1:4" ht="12.75">
      <c r="A974" s="30"/>
      <c r="B974"/>
      <c r="C974" s="30"/>
    </row>
    <row r="975" spans="1:4" ht="12.75">
      <c r="A975" s="30"/>
      <c r="B975"/>
      <c r="C975" s="30"/>
    </row>
    <row r="976" spans="1:4" ht="12.75">
      <c r="A976" s="30"/>
      <c r="B976"/>
      <c r="C976" s="30"/>
    </row>
    <row r="977" spans="1:3" ht="12.75">
      <c r="A977" s="30"/>
      <c r="B977"/>
      <c r="C977" s="30"/>
    </row>
    <row r="978" spans="1:3" ht="12.75">
      <c r="A978" s="30"/>
      <c r="B978"/>
      <c r="C978" s="30"/>
    </row>
    <row r="979" spans="1:3" ht="12.75">
      <c r="A979" s="30"/>
      <c r="B979"/>
      <c r="C979" s="30"/>
    </row>
    <row r="980" spans="1:3">
      <c r="A980" s="30"/>
      <c r="B980"/>
    </row>
  </sheetData>
  <mergeCells count="14">
    <mergeCell ref="H7:H8"/>
    <mergeCell ref="I7:I8"/>
    <mergeCell ref="E7:E8"/>
    <mergeCell ref="F7:F8"/>
    <mergeCell ref="A1:D1"/>
    <mergeCell ref="A6:D6"/>
    <mergeCell ref="A4:D4"/>
    <mergeCell ref="B3:D3"/>
    <mergeCell ref="H6:I6"/>
    <mergeCell ref="D7:D8"/>
    <mergeCell ref="C7:C8"/>
    <mergeCell ref="A2:D2"/>
    <mergeCell ref="E6:F6"/>
    <mergeCell ref="E5:F5"/>
  </mergeCells>
  <phoneticPr fontId="0" type="noConversion"/>
  <pageMargins left="0.74803149606299202" right="0.74803149606299202" top="0.98425196850393704" bottom="0.98425196850393704" header="0.31496062992126" footer="0.511811023622047"/>
  <pageSetup paperSize="9" scale="85" fitToHeight="0" orientation="portrait" horizontalDpi="300" verticalDpi="300" r:id="rId1"/>
  <headerFooter alignWithMargins="0">
    <oddHeader>&amp;L&amp;20Prilog1</oddHeader>
    <oddFooter>&amp;Rstrana &amp;P</oddFooter>
  </headerFooter>
  <rowBreaks count="3" manualBreakCount="3">
    <brk id="70" max="5" man="1"/>
    <brk id="110" max="5" man="1"/>
    <brk id="251"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01"/>
  <sheetViews>
    <sheetView showZeros="0" workbookViewId="0">
      <pane ySplit="1" topLeftCell="A221" activePane="bottomLeft" state="frozen"/>
      <selection pane="bottomLeft" activeCell="S236" sqref="R236:S237"/>
    </sheetView>
  </sheetViews>
  <sheetFormatPr defaultColWidth="9.140625" defaultRowHeight="15"/>
  <cols>
    <col min="1" max="1" width="5" style="29" customWidth="1"/>
    <col min="2" max="2" width="65" style="74" customWidth="1"/>
    <col min="3" max="3" width="14.7109375" style="75" customWidth="1"/>
    <col min="4" max="4" width="14.42578125" style="104" customWidth="1"/>
    <col min="5" max="5" width="0" style="27" hidden="1" customWidth="1"/>
    <col min="6" max="6" width="16.42578125" style="27" hidden="1" customWidth="1"/>
    <col min="7" max="7" width="28.28515625" style="27" hidden="1" customWidth="1"/>
    <col min="8" max="8" width="11.5703125" style="153" customWidth="1"/>
    <col min="9" max="9" width="14.42578125" style="27" customWidth="1"/>
    <col min="10" max="10" width="12.85546875" style="27" hidden="1" customWidth="1"/>
    <col min="11" max="13" width="0" style="27" hidden="1" customWidth="1"/>
    <col min="14" max="16384" width="9.140625" style="27"/>
  </cols>
  <sheetData>
    <row r="1" spans="1:10" ht="39" customHeight="1">
      <c r="A1" s="316" t="s">
        <v>112</v>
      </c>
      <c r="B1" s="316"/>
      <c r="C1" s="316"/>
      <c r="D1" s="316"/>
      <c r="E1" s="14"/>
      <c r="F1" s="14"/>
    </row>
    <row r="2" spans="1:10" ht="22.5" customHeight="1">
      <c r="A2" s="331" t="s">
        <v>689</v>
      </c>
      <c r="B2" s="331"/>
      <c r="C2" s="331"/>
      <c r="D2" s="331"/>
      <c r="E2" s="14"/>
      <c r="F2" s="14"/>
    </row>
    <row r="3" spans="1:10" ht="60.6" customHeight="1">
      <c r="A3" s="311"/>
      <c r="B3" s="319" t="s">
        <v>139</v>
      </c>
      <c r="C3" s="319"/>
      <c r="D3" s="319"/>
      <c r="E3" s="14"/>
      <c r="F3" s="14"/>
    </row>
    <row r="4" spans="1:10" ht="19.5">
      <c r="A4" s="318" t="s">
        <v>140</v>
      </c>
      <c r="B4" s="318"/>
      <c r="C4" s="318"/>
      <c r="D4" s="318"/>
      <c r="E4" s="14"/>
      <c r="F4" s="14"/>
    </row>
    <row r="5" spans="1:10" ht="20.25">
      <c r="A5" s="7"/>
      <c r="B5" s="311"/>
      <c r="C5" s="35"/>
      <c r="D5" s="89"/>
      <c r="E5" s="324" t="s">
        <v>727</v>
      </c>
      <c r="F5" s="324"/>
      <c r="H5" s="327"/>
      <c r="I5" s="327"/>
      <c r="J5" s="27" t="s">
        <v>728</v>
      </c>
    </row>
    <row r="6" spans="1:10" ht="18.75">
      <c r="A6" s="325" t="s">
        <v>170</v>
      </c>
      <c r="B6" s="325"/>
      <c r="C6" s="325"/>
      <c r="D6" s="325"/>
      <c r="E6" s="14"/>
      <c r="F6" s="14"/>
      <c r="H6" s="315" t="s">
        <v>744</v>
      </c>
      <c r="I6" s="328" t="s">
        <v>802</v>
      </c>
    </row>
    <row r="7" spans="1:10" ht="20.25" customHeight="1">
      <c r="A7" s="314"/>
      <c r="B7" s="311"/>
      <c r="C7" s="329" t="s">
        <v>617</v>
      </c>
      <c r="D7" s="330" t="s">
        <v>711</v>
      </c>
      <c r="E7" s="329" t="s">
        <v>712</v>
      </c>
      <c r="F7" s="329" t="s">
        <v>618</v>
      </c>
      <c r="H7" s="315"/>
      <c r="I7" s="328"/>
    </row>
    <row r="8" spans="1:10" ht="34.5" customHeight="1">
      <c r="A8" s="7" t="s">
        <v>343</v>
      </c>
      <c r="B8" s="8" t="s">
        <v>349</v>
      </c>
      <c r="C8" s="329"/>
      <c r="D8" s="330"/>
      <c r="E8" s="329"/>
      <c r="F8" s="329"/>
      <c r="H8" s="315"/>
      <c r="I8" s="328"/>
    </row>
    <row r="9" spans="1:10" ht="15" customHeight="1">
      <c r="A9" s="33" t="s">
        <v>406</v>
      </c>
      <c r="B9" s="10" t="s">
        <v>378</v>
      </c>
      <c r="C9" s="37" t="s">
        <v>345</v>
      </c>
      <c r="D9" s="81">
        <v>1</v>
      </c>
      <c r="E9" s="65">
        <v>1.9</v>
      </c>
      <c r="F9" s="65">
        <f>E9*D9</f>
        <v>1.9</v>
      </c>
      <c r="H9" s="94">
        <v>0</v>
      </c>
      <c r="I9" s="109">
        <f>D9*H9</f>
        <v>0</v>
      </c>
      <c r="J9" s="27">
        <v>1.9</v>
      </c>
    </row>
    <row r="10" spans="1:10">
      <c r="A10" s="33" t="s">
        <v>359</v>
      </c>
      <c r="B10" s="4" t="s">
        <v>59</v>
      </c>
      <c r="C10" s="36"/>
      <c r="D10" s="90"/>
      <c r="E10" s="64"/>
      <c r="F10" s="64"/>
      <c r="H10" s="139"/>
      <c r="I10" s="109">
        <f t="shared" ref="I10:I47" si="0">D10*H10</f>
        <v>0</v>
      </c>
    </row>
    <row r="11" spans="1:10" ht="18.75">
      <c r="A11" s="7"/>
      <c r="B11" s="5" t="s">
        <v>62</v>
      </c>
      <c r="C11" s="37" t="s">
        <v>345</v>
      </c>
      <c r="D11" s="81">
        <v>1</v>
      </c>
      <c r="E11" s="65">
        <v>1.9</v>
      </c>
      <c r="F11" s="65">
        <f>E11*D11</f>
        <v>1.9</v>
      </c>
      <c r="H11" s="94">
        <v>0</v>
      </c>
      <c r="I11" s="109">
        <f t="shared" si="0"/>
        <v>0</v>
      </c>
      <c r="J11" s="27">
        <v>1.9</v>
      </c>
    </row>
    <row r="12" spans="1:10" ht="43.5" customHeight="1">
      <c r="A12" s="33" t="s">
        <v>401</v>
      </c>
      <c r="B12" s="4" t="s">
        <v>693</v>
      </c>
      <c r="C12" s="37"/>
      <c r="D12" s="90"/>
      <c r="E12" s="14"/>
      <c r="F12" s="14"/>
      <c r="H12" s="140"/>
      <c r="I12" s="109">
        <f t="shared" si="0"/>
        <v>0</v>
      </c>
    </row>
    <row r="13" spans="1:10" ht="17.25">
      <c r="A13" s="33"/>
      <c r="B13" s="5" t="s">
        <v>135</v>
      </c>
      <c r="C13" s="37" t="s">
        <v>345</v>
      </c>
      <c r="D13" s="81">
        <v>300</v>
      </c>
      <c r="E13" s="65">
        <v>1.7</v>
      </c>
      <c r="F13" s="65">
        <f>E13*D13</f>
        <v>510</v>
      </c>
      <c r="H13" s="94">
        <v>0</v>
      </c>
      <c r="I13" s="109">
        <f t="shared" si="0"/>
        <v>0</v>
      </c>
      <c r="J13" s="27">
        <v>1.7</v>
      </c>
    </row>
    <row r="14" spans="1:10" ht="30">
      <c r="A14" s="144" t="s">
        <v>403</v>
      </c>
      <c r="B14" s="342" t="s">
        <v>824</v>
      </c>
      <c r="C14" s="340" t="s">
        <v>353</v>
      </c>
      <c r="D14" s="341">
        <v>1</v>
      </c>
      <c r="E14" s="147">
        <v>25</v>
      </c>
      <c r="F14" s="147">
        <f>D14*E14</f>
        <v>25</v>
      </c>
      <c r="G14" s="153"/>
      <c r="H14" s="139">
        <v>0</v>
      </c>
      <c r="I14" s="139">
        <f t="shared" si="0"/>
        <v>0</v>
      </c>
    </row>
    <row r="15" spans="1:10" ht="30">
      <c r="A15" s="33" t="s">
        <v>403</v>
      </c>
      <c r="B15" s="10" t="s">
        <v>3</v>
      </c>
      <c r="C15" s="37"/>
      <c r="D15" s="90"/>
      <c r="E15" s="14"/>
      <c r="F15" s="14"/>
      <c r="H15" s="140"/>
      <c r="I15" s="109">
        <f t="shared" si="0"/>
        <v>0</v>
      </c>
    </row>
    <row r="16" spans="1:10">
      <c r="A16" s="33"/>
      <c r="B16" s="5" t="s">
        <v>62</v>
      </c>
      <c r="C16" s="37" t="s">
        <v>345</v>
      </c>
      <c r="D16" s="81">
        <v>1</v>
      </c>
      <c r="E16" s="65">
        <v>2.5499999999999998</v>
      </c>
      <c r="F16" s="65">
        <f>E16*D16</f>
        <v>2.5499999999999998</v>
      </c>
      <c r="H16" s="94">
        <v>0</v>
      </c>
      <c r="I16" s="109">
        <f t="shared" si="0"/>
        <v>0</v>
      </c>
      <c r="J16" s="27">
        <v>2.5499999999999998</v>
      </c>
    </row>
    <row r="17" spans="1:17" ht="30">
      <c r="A17" s="33" t="s">
        <v>405</v>
      </c>
      <c r="B17" s="10" t="s">
        <v>141</v>
      </c>
      <c r="C17" s="37"/>
      <c r="D17" s="90"/>
      <c r="E17" s="14"/>
      <c r="F17" s="14"/>
      <c r="H17" s="140"/>
      <c r="I17" s="109">
        <f t="shared" si="0"/>
        <v>0</v>
      </c>
    </row>
    <row r="18" spans="1:17">
      <c r="A18" s="33"/>
      <c r="B18" s="5" t="s">
        <v>62</v>
      </c>
      <c r="C18" s="37" t="s">
        <v>353</v>
      </c>
      <c r="D18" s="81">
        <v>1</v>
      </c>
      <c r="E18" s="65">
        <v>18</v>
      </c>
      <c r="F18" s="65">
        <f>E18*D18</f>
        <v>18</v>
      </c>
      <c r="H18" s="94">
        <v>0</v>
      </c>
      <c r="I18" s="109">
        <f t="shared" si="0"/>
        <v>0</v>
      </c>
      <c r="J18" s="27">
        <v>18</v>
      </c>
    </row>
    <row r="19" spans="1:17" ht="30">
      <c r="A19" s="33" t="s">
        <v>407</v>
      </c>
      <c r="B19" s="10" t="s">
        <v>142</v>
      </c>
      <c r="C19" s="37"/>
      <c r="D19" s="90"/>
      <c r="E19" s="14"/>
      <c r="F19" s="14"/>
      <c r="H19" s="140"/>
      <c r="I19" s="109">
        <f t="shared" si="0"/>
        <v>0</v>
      </c>
    </row>
    <row r="20" spans="1:17">
      <c r="A20" s="33"/>
      <c r="B20" s="5" t="s">
        <v>143</v>
      </c>
      <c r="C20" s="37" t="s">
        <v>353</v>
      </c>
      <c r="D20" s="81">
        <v>1</v>
      </c>
      <c r="E20" s="65">
        <v>22</v>
      </c>
      <c r="F20" s="65">
        <f>E20*D20</f>
        <v>22</v>
      </c>
      <c r="H20" s="94">
        <v>0</v>
      </c>
      <c r="I20" s="109">
        <f t="shared" si="0"/>
        <v>0</v>
      </c>
      <c r="J20" s="27">
        <v>22</v>
      </c>
    </row>
    <row r="21" spans="1:17">
      <c r="A21" s="33" t="s">
        <v>408</v>
      </c>
      <c r="B21" s="4" t="s">
        <v>144</v>
      </c>
      <c r="C21" s="37"/>
      <c r="D21" s="90"/>
      <c r="E21" s="14"/>
      <c r="F21" s="14"/>
      <c r="H21" s="140"/>
      <c r="I21" s="109">
        <f t="shared" si="0"/>
        <v>0</v>
      </c>
    </row>
    <row r="22" spans="1:17">
      <c r="A22" s="33"/>
      <c r="B22" s="5" t="s">
        <v>89</v>
      </c>
      <c r="C22" s="37" t="s">
        <v>353</v>
      </c>
      <c r="D22" s="81">
        <v>1</v>
      </c>
      <c r="E22" s="65">
        <v>25</v>
      </c>
      <c r="F22" s="65">
        <f>E22*D22</f>
        <v>25</v>
      </c>
      <c r="H22" s="94">
        <v>0</v>
      </c>
      <c r="I22" s="109">
        <f t="shared" si="0"/>
        <v>0</v>
      </c>
      <c r="J22" s="27">
        <v>25</v>
      </c>
    </row>
    <row r="23" spans="1:17" ht="15.75" customHeight="1">
      <c r="A23" s="33" t="s">
        <v>63</v>
      </c>
      <c r="B23" s="10" t="s">
        <v>101</v>
      </c>
      <c r="C23" s="37"/>
      <c r="D23" s="90"/>
      <c r="E23" s="14"/>
      <c r="F23" s="14"/>
      <c r="H23" s="140"/>
      <c r="I23" s="109">
        <f t="shared" si="0"/>
        <v>0</v>
      </c>
    </row>
    <row r="24" spans="1:17">
      <c r="A24" s="14"/>
      <c r="B24" s="5" t="s">
        <v>65</v>
      </c>
      <c r="C24" s="37" t="s">
        <v>356</v>
      </c>
      <c r="D24" s="81">
        <v>1</v>
      </c>
      <c r="E24" s="65">
        <v>0.4</v>
      </c>
      <c r="F24" s="65">
        <f>E24*D24</f>
        <v>0.4</v>
      </c>
      <c r="H24" s="94">
        <v>0</v>
      </c>
      <c r="I24" s="109">
        <f t="shared" si="0"/>
        <v>0</v>
      </c>
      <c r="J24" s="27">
        <v>0.4</v>
      </c>
    </row>
    <row r="25" spans="1:17" ht="30">
      <c r="A25" s="33" t="s">
        <v>145</v>
      </c>
      <c r="B25" s="10" t="s">
        <v>102</v>
      </c>
      <c r="C25" s="37"/>
      <c r="D25" s="90"/>
      <c r="E25" s="14"/>
      <c r="F25" s="14"/>
      <c r="H25" s="140"/>
      <c r="I25" s="109">
        <f t="shared" si="0"/>
        <v>0</v>
      </c>
    </row>
    <row r="26" spans="1:17">
      <c r="A26" s="14"/>
      <c r="B26" s="5" t="s">
        <v>65</v>
      </c>
      <c r="C26" s="37" t="s">
        <v>356</v>
      </c>
      <c r="D26" s="81">
        <v>1</v>
      </c>
      <c r="E26" s="65">
        <v>0.4</v>
      </c>
      <c r="F26" s="65">
        <f>E26*D26</f>
        <v>0.4</v>
      </c>
      <c r="H26" s="94">
        <v>0</v>
      </c>
      <c r="I26" s="109">
        <f t="shared" si="0"/>
        <v>0</v>
      </c>
      <c r="J26" s="27">
        <v>0.4</v>
      </c>
    </row>
    <row r="27" spans="1:17" ht="30">
      <c r="A27" s="33" t="s">
        <v>146</v>
      </c>
      <c r="B27" s="4" t="s">
        <v>103</v>
      </c>
      <c r="C27" s="37"/>
      <c r="D27" s="90"/>
      <c r="E27" s="14"/>
      <c r="F27" s="14"/>
      <c r="H27" s="140"/>
      <c r="I27" s="109">
        <f t="shared" si="0"/>
        <v>0</v>
      </c>
    </row>
    <row r="28" spans="1:17">
      <c r="A28" s="14"/>
      <c r="B28" s="5" t="s">
        <v>64</v>
      </c>
      <c r="C28" s="37" t="s">
        <v>356</v>
      </c>
      <c r="D28" s="81">
        <v>1</v>
      </c>
      <c r="E28" s="65">
        <v>0.4</v>
      </c>
      <c r="F28" s="65">
        <f>E28*D28</f>
        <v>0.4</v>
      </c>
      <c r="H28" s="94">
        <v>0</v>
      </c>
      <c r="I28" s="109">
        <f t="shared" si="0"/>
        <v>0</v>
      </c>
      <c r="J28" s="27">
        <v>0.4</v>
      </c>
      <c r="Q28" s="164"/>
    </row>
    <row r="29" spans="1:17" ht="30">
      <c r="A29" s="33" t="s">
        <v>14</v>
      </c>
      <c r="B29" s="4" t="s">
        <v>104</v>
      </c>
      <c r="C29" s="37"/>
      <c r="D29" s="90"/>
      <c r="E29" s="14"/>
      <c r="F29" s="14"/>
      <c r="H29" s="140"/>
      <c r="I29" s="109">
        <f t="shared" si="0"/>
        <v>0</v>
      </c>
    </row>
    <row r="30" spans="1:17">
      <c r="A30" s="14"/>
      <c r="B30" s="5" t="s">
        <v>64</v>
      </c>
      <c r="C30" s="37" t="s">
        <v>356</v>
      </c>
      <c r="D30" s="81">
        <v>1</v>
      </c>
      <c r="E30" s="65">
        <v>0.4</v>
      </c>
      <c r="F30" s="65">
        <f>E30*D30</f>
        <v>0.4</v>
      </c>
      <c r="H30" s="94">
        <v>0</v>
      </c>
      <c r="I30" s="109">
        <f t="shared" si="0"/>
        <v>0</v>
      </c>
      <c r="J30" s="27">
        <v>0.4</v>
      </c>
    </row>
    <row r="31" spans="1:17" ht="30">
      <c r="A31" s="33" t="s">
        <v>15</v>
      </c>
      <c r="B31" s="10" t="s">
        <v>3</v>
      </c>
      <c r="C31" s="12"/>
      <c r="D31" s="82"/>
      <c r="E31" s="14"/>
      <c r="F31" s="14"/>
      <c r="H31" s="140"/>
      <c r="I31" s="109">
        <f t="shared" si="0"/>
        <v>0</v>
      </c>
    </row>
    <row r="32" spans="1:17">
      <c r="A32" s="33"/>
      <c r="B32" s="5" t="s">
        <v>62</v>
      </c>
      <c r="C32" s="12" t="s">
        <v>345</v>
      </c>
      <c r="D32" s="81">
        <v>50</v>
      </c>
      <c r="E32" s="65">
        <v>2.7</v>
      </c>
      <c r="F32" s="65">
        <f>E32*D32</f>
        <v>135</v>
      </c>
      <c r="H32" s="94">
        <v>0</v>
      </c>
      <c r="I32" s="109">
        <f t="shared" si="0"/>
        <v>0</v>
      </c>
      <c r="J32" s="27">
        <v>2.7</v>
      </c>
    </row>
    <row r="33" spans="1:10" ht="30">
      <c r="A33" s="33" t="s">
        <v>24</v>
      </c>
      <c r="B33" s="10" t="s">
        <v>616</v>
      </c>
      <c r="C33" s="12"/>
      <c r="D33" s="82"/>
      <c r="E33" s="14"/>
      <c r="F33" s="14"/>
      <c r="H33" s="140"/>
      <c r="I33" s="109">
        <f t="shared" si="0"/>
        <v>0</v>
      </c>
    </row>
    <row r="34" spans="1:10">
      <c r="A34" s="33"/>
      <c r="B34" s="5" t="s">
        <v>4</v>
      </c>
      <c r="C34" s="12" t="s">
        <v>353</v>
      </c>
      <c r="D34" s="81">
        <v>1</v>
      </c>
      <c r="E34" s="65">
        <v>26.5</v>
      </c>
      <c r="F34" s="65">
        <f>E34*D34</f>
        <v>26.5</v>
      </c>
      <c r="H34" s="94">
        <v>0</v>
      </c>
      <c r="I34" s="109">
        <f t="shared" si="0"/>
        <v>0</v>
      </c>
      <c r="J34" s="27">
        <v>26.5</v>
      </c>
    </row>
    <row r="35" spans="1:10">
      <c r="A35" s="33" t="s">
        <v>47</v>
      </c>
      <c r="B35" s="10" t="s">
        <v>147</v>
      </c>
      <c r="C35" s="37"/>
      <c r="D35" s="90"/>
      <c r="E35" s="14"/>
      <c r="F35" s="14"/>
      <c r="H35" s="140"/>
      <c r="I35" s="109">
        <f t="shared" si="0"/>
        <v>0</v>
      </c>
    </row>
    <row r="36" spans="1:10">
      <c r="A36" s="33"/>
      <c r="B36" s="5" t="s">
        <v>148</v>
      </c>
      <c r="C36" s="37" t="s">
        <v>149</v>
      </c>
      <c r="D36" s="81">
        <v>1</v>
      </c>
      <c r="E36" s="65">
        <v>2.5</v>
      </c>
      <c r="F36" s="65">
        <f>E36*D36</f>
        <v>2.5</v>
      </c>
      <c r="H36" s="94">
        <v>0</v>
      </c>
      <c r="I36" s="109">
        <f t="shared" si="0"/>
        <v>0</v>
      </c>
      <c r="J36" s="27">
        <v>1.5</v>
      </c>
    </row>
    <row r="37" spans="1:10">
      <c r="A37" s="33" t="s">
        <v>60</v>
      </c>
      <c r="B37" s="5" t="s">
        <v>150</v>
      </c>
      <c r="C37" s="37"/>
      <c r="D37" s="90"/>
      <c r="E37" s="14"/>
      <c r="F37" s="14"/>
      <c r="H37" s="140"/>
      <c r="I37" s="109">
        <f t="shared" si="0"/>
        <v>0</v>
      </c>
    </row>
    <row r="38" spans="1:10">
      <c r="A38" s="33"/>
      <c r="B38" s="5" t="s">
        <v>430</v>
      </c>
      <c r="C38" s="37" t="s">
        <v>380</v>
      </c>
      <c r="D38" s="81">
        <v>1</v>
      </c>
      <c r="E38" s="65">
        <v>1.5</v>
      </c>
      <c r="F38" s="65">
        <f>E38*D38</f>
        <v>1.5</v>
      </c>
      <c r="H38" s="94">
        <v>0</v>
      </c>
      <c r="I38" s="109">
        <f t="shared" si="0"/>
        <v>0</v>
      </c>
      <c r="J38" s="27">
        <v>1.5</v>
      </c>
    </row>
    <row r="39" spans="1:10">
      <c r="A39" s="33" t="s">
        <v>105</v>
      </c>
      <c r="B39" s="148" t="s">
        <v>764</v>
      </c>
      <c r="C39" s="340"/>
      <c r="D39" s="341"/>
      <c r="E39" s="147"/>
      <c r="F39" s="147"/>
      <c r="G39" s="153"/>
      <c r="H39" s="139"/>
      <c r="I39" s="139"/>
    </row>
    <row r="40" spans="1:10">
      <c r="A40" s="33"/>
      <c r="B40" s="148" t="s">
        <v>765</v>
      </c>
      <c r="C40" s="340" t="s">
        <v>758</v>
      </c>
      <c r="D40" s="341">
        <v>1</v>
      </c>
      <c r="E40" s="147"/>
      <c r="F40" s="147"/>
      <c r="G40" s="153"/>
      <c r="H40" s="139">
        <v>0</v>
      </c>
      <c r="I40" s="139">
        <f t="shared" ref="I40:I41" si="1">D40*H40</f>
        <v>0</v>
      </c>
    </row>
    <row r="41" spans="1:10">
      <c r="A41" s="33"/>
      <c r="B41" s="148" t="s">
        <v>766</v>
      </c>
      <c r="C41" s="340" t="s">
        <v>767</v>
      </c>
      <c r="D41" s="341">
        <v>1</v>
      </c>
      <c r="E41" s="147"/>
      <c r="F41" s="147"/>
      <c r="G41" s="153"/>
      <c r="H41" s="139">
        <v>0</v>
      </c>
      <c r="I41" s="139">
        <f t="shared" si="1"/>
        <v>0</v>
      </c>
    </row>
    <row r="42" spans="1:10" ht="30">
      <c r="A42" s="33" t="s">
        <v>105</v>
      </c>
      <c r="B42" s="49" t="s">
        <v>660</v>
      </c>
      <c r="C42" s="53"/>
      <c r="D42" s="91"/>
      <c r="E42" s="14"/>
      <c r="F42" s="14"/>
      <c r="H42" s="140"/>
      <c r="I42" s="109">
        <f t="shared" si="0"/>
        <v>0</v>
      </c>
    </row>
    <row r="43" spans="1:10">
      <c r="A43" s="33"/>
      <c r="B43" s="49" t="s">
        <v>659</v>
      </c>
      <c r="C43" s="53" t="s">
        <v>646</v>
      </c>
      <c r="D43" s="81">
        <v>8</v>
      </c>
      <c r="E43" s="65">
        <v>63</v>
      </c>
      <c r="F43" s="65">
        <f>E43*D43</f>
        <v>504</v>
      </c>
      <c r="H43" s="94">
        <v>0</v>
      </c>
      <c r="I43" s="109">
        <f t="shared" si="0"/>
        <v>0</v>
      </c>
      <c r="J43" s="27">
        <v>63</v>
      </c>
    </row>
    <row r="44" spans="1:10" ht="30">
      <c r="A44" s="33" t="s">
        <v>775</v>
      </c>
      <c r="B44" s="49" t="s">
        <v>770</v>
      </c>
      <c r="C44" s="53"/>
      <c r="D44" s="353"/>
      <c r="E44" s="14"/>
      <c r="F44" s="14"/>
      <c r="H44" s="140"/>
      <c r="I44" s="108">
        <f t="shared" si="0"/>
        <v>0</v>
      </c>
    </row>
    <row r="45" spans="1:10">
      <c r="A45" s="33"/>
      <c r="B45" s="49" t="s">
        <v>659</v>
      </c>
      <c r="C45" s="53" t="s">
        <v>646</v>
      </c>
      <c r="D45" s="81">
        <v>1</v>
      </c>
      <c r="E45" s="64">
        <v>40</v>
      </c>
      <c r="F45" s="64">
        <f>D45*E45</f>
        <v>40</v>
      </c>
      <c r="H45" s="139">
        <v>0</v>
      </c>
      <c r="I45" s="108">
        <f t="shared" si="0"/>
        <v>0</v>
      </c>
    </row>
    <row r="46" spans="1:10" s="307" customFormat="1" ht="33" customHeight="1">
      <c r="A46" s="33" t="s">
        <v>776</v>
      </c>
      <c r="B46" s="360" t="s">
        <v>771</v>
      </c>
      <c r="C46" s="361" t="s">
        <v>149</v>
      </c>
      <c r="D46" s="362">
        <v>1</v>
      </c>
      <c r="E46" s="363"/>
      <c r="F46" s="363"/>
      <c r="H46" s="364">
        <v>0</v>
      </c>
      <c r="I46" s="365">
        <f t="shared" si="0"/>
        <v>0</v>
      </c>
    </row>
    <row r="47" spans="1:10">
      <c r="A47" s="33" t="s">
        <v>106</v>
      </c>
      <c r="B47" s="49" t="s">
        <v>772</v>
      </c>
      <c r="C47" s="53" t="s">
        <v>353</v>
      </c>
      <c r="D47" s="81">
        <v>1</v>
      </c>
      <c r="E47" s="65"/>
      <c r="F47" s="65"/>
      <c r="H47" s="94">
        <v>0</v>
      </c>
      <c r="I47" s="109">
        <f t="shared" si="0"/>
        <v>0</v>
      </c>
    </row>
    <row r="48" spans="1:10">
      <c r="A48" s="33"/>
      <c r="B48" s="49"/>
      <c r="C48" s="53"/>
      <c r="D48" s="81"/>
      <c r="E48" s="65"/>
      <c r="F48" s="65"/>
      <c r="H48" s="94"/>
      <c r="I48" s="109"/>
    </row>
    <row r="49" spans="1:10">
      <c r="A49" s="33"/>
      <c r="B49" s="34" t="s">
        <v>621</v>
      </c>
      <c r="C49" s="37"/>
      <c r="D49" s="90"/>
      <c r="E49" s="14"/>
      <c r="F49" s="63">
        <f>SUM(F9:F43)</f>
        <v>1277.4499999999998</v>
      </c>
      <c r="H49" s="140"/>
      <c r="I49" s="135">
        <f>SUM(I9:I48)</f>
        <v>0</v>
      </c>
    </row>
    <row r="50" spans="1:10" ht="18.75">
      <c r="A50" s="16"/>
      <c r="B50" s="17"/>
      <c r="C50" s="36"/>
      <c r="D50" s="90"/>
      <c r="E50" s="14"/>
      <c r="F50" s="14"/>
      <c r="H50" s="140"/>
      <c r="I50" s="106"/>
    </row>
    <row r="51" spans="1:10" ht="18.75">
      <c r="A51" s="7" t="s">
        <v>344</v>
      </c>
      <c r="B51" s="8" t="s">
        <v>350</v>
      </c>
      <c r="C51" s="36"/>
      <c r="D51" s="90"/>
      <c r="E51" s="14"/>
      <c r="F51" s="14"/>
      <c r="H51" s="140"/>
      <c r="I51" s="106"/>
    </row>
    <row r="52" spans="1:10" ht="60.75" customHeight="1">
      <c r="A52" s="33" t="s">
        <v>151</v>
      </c>
      <c r="B52" s="10" t="s">
        <v>694</v>
      </c>
      <c r="C52" s="37"/>
      <c r="D52" s="90"/>
      <c r="E52" s="14"/>
      <c r="F52" s="14"/>
      <c r="H52" s="140"/>
      <c r="I52" s="106"/>
    </row>
    <row r="53" spans="1:10">
      <c r="A53" s="313"/>
      <c r="B53" s="5" t="s">
        <v>351</v>
      </c>
      <c r="C53" s="37" t="s">
        <v>353</v>
      </c>
      <c r="D53" s="81">
        <v>5</v>
      </c>
      <c r="E53" s="65">
        <v>24</v>
      </c>
      <c r="F53" s="65">
        <f>E53*D53</f>
        <v>120</v>
      </c>
      <c r="H53" s="94">
        <v>0</v>
      </c>
      <c r="I53" s="109">
        <f t="shared" ref="I53:I85" si="2">D53*H53</f>
        <v>0</v>
      </c>
      <c r="J53" s="27">
        <v>24</v>
      </c>
    </row>
    <row r="54" spans="1:10" ht="62.25" customHeight="1">
      <c r="A54" s="33" t="s">
        <v>409</v>
      </c>
      <c r="B54" s="10" t="s">
        <v>683</v>
      </c>
      <c r="C54" s="37"/>
      <c r="D54" s="90"/>
      <c r="E54" s="14"/>
      <c r="F54" s="14"/>
      <c r="H54" s="140"/>
      <c r="I54" s="109">
        <f t="shared" si="2"/>
        <v>0</v>
      </c>
    </row>
    <row r="55" spans="1:10">
      <c r="A55" s="313"/>
      <c r="B55" s="5" t="s">
        <v>351</v>
      </c>
      <c r="C55" s="37" t="s">
        <v>353</v>
      </c>
      <c r="D55" s="81">
        <v>150</v>
      </c>
      <c r="E55" s="65">
        <v>14</v>
      </c>
      <c r="F55" s="65">
        <f>E55*D55</f>
        <v>2100</v>
      </c>
      <c r="H55" s="94">
        <v>0</v>
      </c>
      <c r="I55" s="109">
        <f t="shared" si="2"/>
        <v>0</v>
      </c>
      <c r="J55" s="27">
        <v>14</v>
      </c>
    </row>
    <row r="56" spans="1:10" ht="45">
      <c r="A56" s="33" t="s">
        <v>410</v>
      </c>
      <c r="B56" s="4" t="s">
        <v>402</v>
      </c>
      <c r="C56" s="37"/>
      <c r="D56" s="90"/>
      <c r="E56" s="14"/>
      <c r="F56" s="14"/>
      <c r="H56" s="140"/>
      <c r="I56" s="109">
        <f t="shared" si="2"/>
        <v>0</v>
      </c>
    </row>
    <row r="57" spans="1:10">
      <c r="A57" s="313"/>
      <c r="B57" s="5" t="s">
        <v>351</v>
      </c>
      <c r="C57" s="37" t="s">
        <v>353</v>
      </c>
      <c r="D57" s="81">
        <v>1</v>
      </c>
      <c r="E57" s="65">
        <v>24</v>
      </c>
      <c r="F57" s="65">
        <f>E57*D57</f>
        <v>24</v>
      </c>
      <c r="H57" s="94">
        <v>0</v>
      </c>
      <c r="I57" s="109">
        <f t="shared" si="2"/>
        <v>0</v>
      </c>
      <c r="J57" s="27">
        <v>24</v>
      </c>
    </row>
    <row r="58" spans="1:10" ht="46.5" customHeight="1">
      <c r="A58" s="33" t="s">
        <v>411</v>
      </c>
      <c r="B58" s="4" t="s">
        <v>502</v>
      </c>
      <c r="C58" s="37"/>
      <c r="D58" s="90"/>
      <c r="E58" s="14"/>
      <c r="F58" s="14"/>
      <c r="H58" s="140"/>
      <c r="I58" s="109">
        <f t="shared" si="2"/>
        <v>0</v>
      </c>
    </row>
    <row r="59" spans="1:10">
      <c r="A59" s="33"/>
      <c r="B59" s="5" t="s">
        <v>351</v>
      </c>
      <c r="C59" s="37" t="s">
        <v>353</v>
      </c>
      <c r="D59" s="81">
        <v>1</v>
      </c>
      <c r="E59" s="65">
        <v>24</v>
      </c>
      <c r="F59" s="65">
        <f>E59*D59</f>
        <v>24</v>
      </c>
      <c r="H59" s="94">
        <v>0</v>
      </c>
      <c r="I59" s="109">
        <f t="shared" si="2"/>
        <v>0</v>
      </c>
      <c r="J59" s="27">
        <v>24</v>
      </c>
    </row>
    <row r="60" spans="1:10" ht="75">
      <c r="A60" s="33" t="s">
        <v>412</v>
      </c>
      <c r="B60" s="4" t="s">
        <v>695</v>
      </c>
      <c r="C60" s="37"/>
      <c r="D60" s="90"/>
      <c r="E60" s="14"/>
      <c r="F60" s="14"/>
      <c r="H60" s="140"/>
      <c r="I60" s="109">
        <f t="shared" si="2"/>
        <v>0</v>
      </c>
    </row>
    <row r="61" spans="1:10">
      <c r="A61" s="313"/>
      <c r="B61" s="5" t="s">
        <v>351</v>
      </c>
      <c r="C61" s="37" t="s">
        <v>353</v>
      </c>
      <c r="D61" s="81">
        <v>7</v>
      </c>
      <c r="E61" s="65">
        <v>27</v>
      </c>
      <c r="F61" s="65">
        <f>E61*D61</f>
        <v>189</v>
      </c>
      <c r="H61" s="94">
        <v>0</v>
      </c>
      <c r="I61" s="109">
        <f t="shared" si="2"/>
        <v>0</v>
      </c>
      <c r="J61" s="27">
        <v>27</v>
      </c>
    </row>
    <row r="62" spans="1:10" ht="75">
      <c r="A62" s="33" t="s">
        <v>413</v>
      </c>
      <c r="B62" s="4" t="s">
        <v>696</v>
      </c>
      <c r="C62" s="37"/>
      <c r="D62" s="90"/>
      <c r="E62" s="14"/>
      <c r="F62" s="14"/>
      <c r="H62" s="140"/>
      <c r="I62" s="109">
        <f t="shared" si="2"/>
        <v>0</v>
      </c>
    </row>
    <row r="63" spans="1:10">
      <c r="A63" s="313"/>
      <c r="B63" s="5" t="s">
        <v>351</v>
      </c>
      <c r="C63" s="37" t="s">
        <v>353</v>
      </c>
      <c r="D63" s="81">
        <v>150</v>
      </c>
      <c r="E63" s="65">
        <v>31</v>
      </c>
      <c r="F63" s="65">
        <f>E63*D63</f>
        <v>4650</v>
      </c>
      <c r="H63" s="94">
        <v>0</v>
      </c>
      <c r="I63" s="109">
        <f t="shared" si="2"/>
        <v>0</v>
      </c>
      <c r="J63" s="27">
        <v>31</v>
      </c>
    </row>
    <row r="64" spans="1:10" ht="45">
      <c r="A64" s="33" t="s">
        <v>414</v>
      </c>
      <c r="B64" s="4" t="s">
        <v>404</v>
      </c>
      <c r="C64" s="37"/>
      <c r="D64" s="90"/>
      <c r="E64" s="14"/>
      <c r="F64" s="14"/>
      <c r="H64" s="140"/>
      <c r="I64" s="109">
        <f t="shared" si="2"/>
        <v>0</v>
      </c>
    </row>
    <row r="65" spans="1:10">
      <c r="A65" s="313"/>
      <c r="B65" s="5" t="s">
        <v>351</v>
      </c>
      <c r="C65" s="37" t="s">
        <v>353</v>
      </c>
      <c r="D65" s="81">
        <v>1</v>
      </c>
      <c r="E65" s="65">
        <v>35</v>
      </c>
      <c r="F65" s="65">
        <f>E65*D65</f>
        <v>35</v>
      </c>
      <c r="H65" s="94">
        <v>0</v>
      </c>
      <c r="I65" s="109">
        <f t="shared" si="2"/>
        <v>0</v>
      </c>
      <c r="J65" s="27">
        <v>35</v>
      </c>
    </row>
    <row r="66" spans="1:10" ht="47.25" customHeight="1">
      <c r="A66" s="33" t="s">
        <v>503</v>
      </c>
      <c r="B66" s="4" t="s">
        <v>0</v>
      </c>
      <c r="C66" s="37"/>
      <c r="D66" s="90"/>
      <c r="E66" s="14"/>
      <c r="F66" s="14"/>
      <c r="H66" s="140"/>
      <c r="I66" s="109">
        <f t="shared" si="2"/>
        <v>0</v>
      </c>
    </row>
    <row r="67" spans="1:10">
      <c r="A67" s="33"/>
      <c r="B67" s="5" t="s">
        <v>351</v>
      </c>
      <c r="C67" s="37" t="s">
        <v>353</v>
      </c>
      <c r="D67" s="81">
        <v>1</v>
      </c>
      <c r="E67" s="65">
        <v>35</v>
      </c>
      <c r="F67" s="65">
        <f>E67*D67</f>
        <v>35</v>
      </c>
      <c r="H67" s="94">
        <v>0</v>
      </c>
      <c r="I67" s="109">
        <f t="shared" si="2"/>
        <v>0</v>
      </c>
      <c r="J67" s="27">
        <v>35</v>
      </c>
    </row>
    <row r="68" spans="1:10" ht="45">
      <c r="A68" s="33" t="s">
        <v>504</v>
      </c>
      <c r="B68" s="4" t="s">
        <v>91</v>
      </c>
      <c r="C68" s="12"/>
      <c r="D68" s="82"/>
      <c r="E68" s="14"/>
      <c r="F68" s="14"/>
      <c r="H68" s="140"/>
      <c r="I68" s="109">
        <f t="shared" si="2"/>
        <v>0</v>
      </c>
    </row>
    <row r="69" spans="1:10">
      <c r="A69" s="33"/>
      <c r="B69" s="5" t="s">
        <v>352</v>
      </c>
      <c r="C69" s="12" t="s">
        <v>353</v>
      </c>
      <c r="D69" s="81">
        <v>22</v>
      </c>
      <c r="E69" s="65">
        <v>25</v>
      </c>
      <c r="F69" s="65">
        <f>E69*D69</f>
        <v>550</v>
      </c>
      <c r="H69" s="94">
        <v>0</v>
      </c>
      <c r="I69" s="109">
        <f t="shared" si="2"/>
        <v>0</v>
      </c>
      <c r="J69" s="27">
        <v>25</v>
      </c>
    </row>
    <row r="70" spans="1:10" ht="30">
      <c r="A70" s="33" t="s">
        <v>1</v>
      </c>
      <c r="B70" s="10" t="s">
        <v>527</v>
      </c>
      <c r="C70" s="23"/>
      <c r="D70" s="82"/>
      <c r="E70" s="14"/>
      <c r="F70" s="14"/>
      <c r="H70" s="140"/>
      <c r="I70" s="109">
        <f t="shared" si="2"/>
        <v>0</v>
      </c>
    </row>
    <row r="71" spans="1:10">
      <c r="A71" s="71"/>
      <c r="B71" s="4" t="s">
        <v>89</v>
      </c>
      <c r="C71" s="12" t="s">
        <v>353</v>
      </c>
      <c r="D71" s="81">
        <v>10</v>
      </c>
      <c r="E71" s="65">
        <v>25</v>
      </c>
      <c r="F71" s="65">
        <f>E71*D71</f>
        <v>250</v>
      </c>
      <c r="H71" s="94">
        <v>0</v>
      </c>
      <c r="I71" s="109">
        <f t="shared" si="2"/>
        <v>0</v>
      </c>
      <c r="J71" s="27">
        <v>25</v>
      </c>
    </row>
    <row r="72" spans="1:10" ht="30">
      <c r="A72" s="33" t="s">
        <v>5</v>
      </c>
      <c r="B72" s="4" t="s">
        <v>2</v>
      </c>
      <c r="C72" s="37"/>
      <c r="D72" s="90"/>
      <c r="E72" s="14"/>
      <c r="F72" s="65">
        <f>E72*D72</f>
        <v>0</v>
      </c>
      <c r="H72" s="140"/>
      <c r="I72" s="109">
        <f t="shared" si="2"/>
        <v>0</v>
      </c>
    </row>
    <row r="73" spans="1:10">
      <c r="A73" s="313"/>
      <c r="B73" s="5" t="s">
        <v>385</v>
      </c>
      <c r="C73" s="37" t="s">
        <v>353</v>
      </c>
      <c r="D73" s="81">
        <v>1</v>
      </c>
      <c r="E73" s="65">
        <v>7.3</v>
      </c>
      <c r="F73" s="65">
        <f>E73*D73</f>
        <v>7.3</v>
      </c>
      <c r="H73" s="94">
        <v>0</v>
      </c>
      <c r="I73" s="109">
        <f t="shared" si="2"/>
        <v>0</v>
      </c>
      <c r="J73" s="27">
        <v>7.3</v>
      </c>
    </row>
    <row r="74" spans="1:10">
      <c r="A74" s="33" t="s">
        <v>6</v>
      </c>
      <c r="B74" s="10" t="s">
        <v>109</v>
      </c>
      <c r="C74" s="37"/>
      <c r="D74" s="90"/>
      <c r="E74" s="14"/>
      <c r="F74" s="65"/>
      <c r="H74" s="140"/>
      <c r="I74" s="109">
        <f t="shared" si="2"/>
        <v>0</v>
      </c>
    </row>
    <row r="75" spans="1:10">
      <c r="A75" s="33"/>
      <c r="B75" s="5" t="s">
        <v>397</v>
      </c>
      <c r="C75" s="37" t="s">
        <v>353</v>
      </c>
      <c r="D75" s="81">
        <v>5</v>
      </c>
      <c r="E75" s="65">
        <v>25</v>
      </c>
      <c r="F75" s="65">
        <f>E75*D75</f>
        <v>125</v>
      </c>
      <c r="H75" s="94">
        <v>0</v>
      </c>
      <c r="I75" s="109">
        <f t="shared" si="2"/>
        <v>0</v>
      </c>
      <c r="J75" s="27">
        <v>25</v>
      </c>
    </row>
    <row r="76" spans="1:10">
      <c r="A76" s="33" t="s">
        <v>7</v>
      </c>
      <c r="B76" s="10" t="s">
        <v>110</v>
      </c>
      <c r="C76" s="37"/>
      <c r="D76" s="90"/>
      <c r="E76" s="14"/>
      <c r="F76" s="65"/>
      <c r="H76" s="140"/>
      <c r="I76" s="109">
        <f t="shared" si="2"/>
        <v>0</v>
      </c>
    </row>
    <row r="77" spans="1:10">
      <c r="A77" s="33"/>
      <c r="B77" s="5" t="s">
        <v>397</v>
      </c>
      <c r="C77" s="37" t="s">
        <v>353</v>
      </c>
      <c r="D77" s="81">
        <v>60</v>
      </c>
      <c r="E77" s="65">
        <v>16.5</v>
      </c>
      <c r="F77" s="65">
        <f>E77*D77</f>
        <v>990</v>
      </c>
      <c r="H77" s="94">
        <v>0</v>
      </c>
      <c r="I77" s="109">
        <f t="shared" si="2"/>
        <v>0</v>
      </c>
      <c r="J77" s="27">
        <v>16.5</v>
      </c>
    </row>
    <row r="78" spans="1:10" ht="30">
      <c r="A78" s="33" t="s">
        <v>8</v>
      </c>
      <c r="B78" s="10" t="s">
        <v>152</v>
      </c>
      <c r="C78" s="37"/>
      <c r="D78" s="90"/>
      <c r="E78" s="14"/>
      <c r="F78" s="14"/>
      <c r="H78" s="140"/>
      <c r="I78" s="109">
        <f t="shared" si="2"/>
        <v>0</v>
      </c>
    </row>
    <row r="79" spans="1:10">
      <c r="A79" s="33"/>
      <c r="B79" s="5" t="s">
        <v>397</v>
      </c>
      <c r="C79" s="37" t="s">
        <v>353</v>
      </c>
      <c r="D79" s="81">
        <v>300</v>
      </c>
      <c r="E79" s="65">
        <v>28</v>
      </c>
      <c r="F79" s="65">
        <f>E79*D79</f>
        <v>8400</v>
      </c>
      <c r="H79" s="94">
        <v>0</v>
      </c>
      <c r="I79" s="109">
        <f t="shared" si="2"/>
        <v>0</v>
      </c>
      <c r="J79" s="27">
        <v>28</v>
      </c>
    </row>
    <row r="80" spans="1:10" ht="30">
      <c r="A80" s="33" t="s">
        <v>10</v>
      </c>
      <c r="B80" s="10" t="s">
        <v>9</v>
      </c>
      <c r="C80" s="37"/>
      <c r="D80" s="90"/>
      <c r="E80" s="14"/>
      <c r="F80" s="14"/>
      <c r="H80" s="140"/>
      <c r="I80" s="109">
        <f t="shared" si="2"/>
        <v>0</v>
      </c>
    </row>
    <row r="81" spans="1:13">
      <c r="A81" s="33"/>
      <c r="B81" s="5" t="s">
        <v>397</v>
      </c>
      <c r="C81" s="37" t="s">
        <v>353</v>
      </c>
      <c r="D81" s="81">
        <v>150</v>
      </c>
      <c r="E81" s="65">
        <v>14.5</v>
      </c>
      <c r="F81" s="65">
        <f>E81*D81</f>
        <v>2175</v>
      </c>
      <c r="H81" s="94">
        <v>0</v>
      </c>
      <c r="I81" s="109">
        <f t="shared" si="2"/>
        <v>0</v>
      </c>
      <c r="J81" s="27">
        <v>14.5</v>
      </c>
    </row>
    <row r="82" spans="1:13" ht="30">
      <c r="A82" s="33" t="s">
        <v>94</v>
      </c>
      <c r="B82" s="10" t="s">
        <v>400</v>
      </c>
      <c r="C82" s="37"/>
      <c r="D82" s="90"/>
      <c r="E82" s="14"/>
      <c r="F82" s="14"/>
      <c r="H82" s="140"/>
      <c r="I82" s="109">
        <f t="shared" si="2"/>
        <v>0</v>
      </c>
    </row>
    <row r="83" spans="1:13">
      <c r="A83" s="33"/>
      <c r="B83" s="5" t="s">
        <v>397</v>
      </c>
      <c r="C83" s="37" t="s">
        <v>353</v>
      </c>
      <c r="D83" s="81">
        <v>50</v>
      </c>
      <c r="E83" s="65">
        <v>15.5</v>
      </c>
      <c r="F83" s="65">
        <f>E83*D83</f>
        <v>775</v>
      </c>
      <c r="H83" s="94">
        <v>0</v>
      </c>
      <c r="I83" s="109">
        <f t="shared" si="2"/>
        <v>0</v>
      </c>
      <c r="J83" s="27">
        <v>15.5</v>
      </c>
    </row>
    <row r="84" spans="1:13" ht="30">
      <c r="A84" s="33" t="s">
        <v>117</v>
      </c>
      <c r="B84" s="10" t="s">
        <v>11</v>
      </c>
      <c r="C84" s="37"/>
      <c r="D84" s="90"/>
      <c r="E84" s="14"/>
      <c r="F84" s="14"/>
      <c r="H84" s="140"/>
      <c r="I84" s="109">
        <f t="shared" si="2"/>
        <v>0</v>
      </c>
    </row>
    <row r="85" spans="1:13">
      <c r="A85" s="33"/>
      <c r="B85" s="5" t="s">
        <v>397</v>
      </c>
      <c r="C85" s="37" t="s">
        <v>353</v>
      </c>
      <c r="D85" s="81">
        <v>50</v>
      </c>
      <c r="E85" s="65">
        <v>22.5</v>
      </c>
      <c r="F85" s="65">
        <f>E85*D85</f>
        <v>1125</v>
      </c>
      <c r="H85" s="94">
        <v>0</v>
      </c>
      <c r="I85" s="109">
        <f t="shared" si="2"/>
        <v>0</v>
      </c>
      <c r="J85" s="27">
        <v>22.5</v>
      </c>
    </row>
    <row r="86" spans="1:13">
      <c r="A86" s="33"/>
      <c r="B86" s="34" t="s">
        <v>622</v>
      </c>
      <c r="C86" s="37"/>
      <c r="D86" s="90"/>
      <c r="E86" s="14"/>
      <c r="F86" s="63">
        <f>SUM(F53:F85)</f>
        <v>21574.3</v>
      </c>
      <c r="H86" s="140"/>
      <c r="I86" s="135">
        <f>SUM(I53:I85)</f>
        <v>0</v>
      </c>
    </row>
    <row r="87" spans="1:13">
      <c r="A87" s="313"/>
      <c r="B87" s="5"/>
      <c r="C87" s="37"/>
      <c r="D87" s="90"/>
      <c r="E87" s="14"/>
      <c r="F87" s="14"/>
      <c r="H87" s="140"/>
      <c r="I87" s="106"/>
    </row>
    <row r="88" spans="1:13" ht="18.75">
      <c r="A88" s="7" t="s">
        <v>347</v>
      </c>
      <c r="B88" s="8" t="s">
        <v>346</v>
      </c>
      <c r="C88" s="36"/>
      <c r="D88" s="90"/>
      <c r="E88" s="14"/>
      <c r="F88" s="14"/>
      <c r="H88" s="140"/>
      <c r="I88" s="106"/>
    </row>
    <row r="89" spans="1:13" ht="105">
      <c r="A89" s="33" t="s">
        <v>355</v>
      </c>
      <c r="B89" s="4" t="s">
        <v>761</v>
      </c>
      <c r="C89" s="14"/>
      <c r="D89" s="81"/>
      <c r="E89" s="14"/>
      <c r="F89" s="14"/>
      <c r="H89" s="140"/>
      <c r="I89" s="106"/>
    </row>
    <row r="90" spans="1:13" ht="17.25">
      <c r="A90" s="33"/>
      <c r="B90" s="5" t="s">
        <v>136</v>
      </c>
      <c r="C90" s="12" t="s">
        <v>353</v>
      </c>
      <c r="D90" s="81">
        <v>20</v>
      </c>
      <c r="E90" s="64">
        <v>125</v>
      </c>
      <c r="F90" s="64">
        <f>D90*E90</f>
        <v>2500</v>
      </c>
      <c r="H90" s="139">
        <v>0</v>
      </c>
      <c r="I90" s="108">
        <f t="shared" ref="I90" si="3">D90*H90</f>
        <v>0</v>
      </c>
    </row>
    <row r="91" spans="1:13" ht="91.5" customHeight="1">
      <c r="A91" s="33" t="s">
        <v>355</v>
      </c>
      <c r="B91" s="10" t="s">
        <v>697</v>
      </c>
      <c r="C91" s="38"/>
      <c r="D91" s="90"/>
      <c r="E91" s="14"/>
      <c r="F91" s="14"/>
      <c r="H91" s="140"/>
      <c r="I91" s="106"/>
    </row>
    <row r="92" spans="1:13" ht="17.25">
      <c r="A92" s="33"/>
      <c r="B92" s="5" t="s">
        <v>136</v>
      </c>
      <c r="C92" s="37" t="s">
        <v>353</v>
      </c>
      <c r="D92" s="81">
        <v>220</v>
      </c>
      <c r="E92" s="65">
        <v>132</v>
      </c>
      <c r="F92" s="65">
        <f>E92*D92</f>
        <v>29040</v>
      </c>
      <c r="H92" s="366">
        <v>0</v>
      </c>
      <c r="I92" s="109">
        <f t="shared" ref="I92:I102" si="4">D92*H92</f>
        <v>0</v>
      </c>
      <c r="J92" s="27">
        <v>122</v>
      </c>
      <c r="L92" s="79"/>
      <c r="M92" s="79">
        <f>-(1-E92/J92)</f>
        <v>8.1967213114754189E-2</v>
      </c>
    </row>
    <row r="93" spans="1:13" ht="93" customHeight="1">
      <c r="A93" s="33" t="s">
        <v>16</v>
      </c>
      <c r="B93" s="10" t="s">
        <v>700</v>
      </c>
      <c r="C93" s="38"/>
      <c r="D93" s="90"/>
      <c r="E93" s="14"/>
      <c r="F93" s="14"/>
      <c r="H93" s="141"/>
      <c r="I93" s="109">
        <f t="shared" si="4"/>
        <v>0</v>
      </c>
    </row>
    <row r="94" spans="1:13" ht="17.25">
      <c r="A94" s="33"/>
      <c r="B94" s="5" t="s">
        <v>136</v>
      </c>
      <c r="C94" s="37" t="s">
        <v>353</v>
      </c>
      <c r="D94" s="81">
        <v>75</v>
      </c>
      <c r="E94" s="65">
        <v>145</v>
      </c>
      <c r="F94" s="65">
        <f>E94*D94</f>
        <v>10875</v>
      </c>
      <c r="H94" s="366">
        <v>0</v>
      </c>
      <c r="I94" s="109">
        <f t="shared" si="4"/>
        <v>0</v>
      </c>
      <c r="J94" s="27">
        <v>145</v>
      </c>
      <c r="M94" s="79">
        <f>-(1-E94/J94)</f>
        <v>0</v>
      </c>
    </row>
    <row r="95" spans="1:13" ht="73.900000000000006" customHeight="1">
      <c r="A95" s="33" t="s">
        <v>17</v>
      </c>
      <c r="B95" s="4" t="s">
        <v>66</v>
      </c>
      <c r="C95" s="38"/>
      <c r="D95" s="90"/>
      <c r="E95" s="14"/>
      <c r="F95" s="14"/>
      <c r="H95" s="141"/>
      <c r="I95" s="109">
        <f t="shared" si="4"/>
        <v>0</v>
      </c>
    </row>
    <row r="96" spans="1:13" ht="17.25">
      <c r="A96" s="33"/>
      <c r="B96" s="5" t="s">
        <v>136</v>
      </c>
      <c r="C96" s="37" t="s">
        <v>353</v>
      </c>
      <c r="D96" s="81">
        <v>1</v>
      </c>
      <c r="E96" s="65">
        <v>140</v>
      </c>
      <c r="F96" s="65">
        <f>E96*D96</f>
        <v>140</v>
      </c>
      <c r="H96" s="366">
        <v>0</v>
      </c>
      <c r="I96" s="109">
        <f t="shared" si="4"/>
        <v>0</v>
      </c>
      <c r="J96" s="27">
        <v>140</v>
      </c>
      <c r="M96" s="79">
        <f>-(1-E96/J96)</f>
        <v>0</v>
      </c>
    </row>
    <row r="97" spans="1:13" ht="75">
      <c r="A97" s="33" t="s">
        <v>19</v>
      </c>
      <c r="B97" s="4" t="s">
        <v>18</v>
      </c>
      <c r="C97" s="38"/>
      <c r="D97" s="90"/>
      <c r="E97" s="14"/>
      <c r="F97" s="14"/>
      <c r="H97" s="141"/>
      <c r="I97" s="109">
        <f t="shared" si="4"/>
        <v>0</v>
      </c>
    </row>
    <row r="98" spans="1:13" ht="17.25">
      <c r="A98" s="33"/>
      <c r="B98" s="5" t="s">
        <v>136</v>
      </c>
      <c r="C98" s="37" t="s">
        <v>353</v>
      </c>
      <c r="D98" s="81">
        <v>1</v>
      </c>
      <c r="E98" s="65">
        <v>150</v>
      </c>
      <c r="F98" s="65">
        <f>E98*D98</f>
        <v>150</v>
      </c>
      <c r="H98" s="366">
        <v>0</v>
      </c>
      <c r="I98" s="109">
        <f t="shared" si="4"/>
        <v>0</v>
      </c>
      <c r="J98" s="27">
        <v>140</v>
      </c>
      <c r="M98" s="79">
        <f>-(1-E98/J98)</f>
        <v>7.1428571428571397E-2</v>
      </c>
    </row>
    <row r="99" spans="1:13" ht="75">
      <c r="A99" s="33" t="s">
        <v>20</v>
      </c>
      <c r="B99" s="4" t="s">
        <v>399</v>
      </c>
      <c r="C99" s="38"/>
      <c r="D99" s="90"/>
      <c r="E99" s="14"/>
      <c r="F99" s="14"/>
      <c r="H99" s="141"/>
      <c r="I99" s="109">
        <f t="shared" si="4"/>
        <v>0</v>
      </c>
    </row>
    <row r="100" spans="1:13" ht="17.25">
      <c r="A100" s="33"/>
      <c r="B100" s="5" t="s">
        <v>136</v>
      </c>
      <c r="C100" s="37" t="s">
        <v>353</v>
      </c>
      <c r="D100" s="81">
        <v>1</v>
      </c>
      <c r="E100" s="65">
        <v>138</v>
      </c>
      <c r="F100" s="65">
        <f>E100*D100</f>
        <v>138</v>
      </c>
      <c r="H100" s="366">
        <v>0</v>
      </c>
      <c r="I100" s="109">
        <f t="shared" si="4"/>
        <v>0</v>
      </c>
      <c r="J100" s="27">
        <v>128</v>
      </c>
      <c r="M100" s="79">
        <f>-(1-E100/J100)</f>
        <v>7.8125E-2</v>
      </c>
    </row>
    <row r="101" spans="1:13" ht="75">
      <c r="A101" s="33" t="s">
        <v>21</v>
      </c>
      <c r="B101" s="4" t="s">
        <v>153</v>
      </c>
      <c r="C101" s="38"/>
      <c r="D101" s="90"/>
      <c r="E101" s="14"/>
      <c r="F101" s="14"/>
      <c r="H101" s="141"/>
      <c r="I101" s="109">
        <f t="shared" si="4"/>
        <v>0</v>
      </c>
    </row>
    <row r="102" spans="1:13" ht="17.25">
      <c r="A102" s="33"/>
      <c r="B102" s="5" t="s">
        <v>136</v>
      </c>
      <c r="C102" s="37" t="s">
        <v>353</v>
      </c>
      <c r="D102" s="81">
        <v>1</v>
      </c>
      <c r="E102" s="65">
        <v>135</v>
      </c>
      <c r="F102" s="65">
        <f>E102*D102</f>
        <v>135</v>
      </c>
      <c r="H102" s="366">
        <v>0</v>
      </c>
      <c r="I102" s="109">
        <f t="shared" si="4"/>
        <v>0</v>
      </c>
      <c r="J102" s="27">
        <v>125</v>
      </c>
      <c r="M102" s="79">
        <f>-(1-E102/J102)</f>
        <v>8.0000000000000071E-2</v>
      </c>
    </row>
    <row r="103" spans="1:13">
      <c r="A103" s="33"/>
      <c r="B103" s="34" t="s">
        <v>623</v>
      </c>
      <c r="C103" s="39"/>
      <c r="D103" s="90"/>
      <c r="E103" s="14"/>
      <c r="F103" s="63">
        <f>SUM(F92:F102)</f>
        <v>40478</v>
      </c>
      <c r="H103" s="140"/>
      <c r="I103" s="135">
        <f>SUM(I92:I102)</f>
        <v>0</v>
      </c>
    </row>
    <row r="104" spans="1:13" ht="18.75">
      <c r="A104" s="16"/>
      <c r="B104" s="17"/>
      <c r="C104" s="36"/>
      <c r="D104" s="90"/>
      <c r="E104" s="14"/>
      <c r="F104" s="14"/>
      <c r="H104" s="140"/>
      <c r="I104" s="106"/>
    </row>
    <row r="105" spans="1:13" ht="18.75">
      <c r="A105" s="7" t="s">
        <v>348</v>
      </c>
      <c r="B105" s="8" t="s">
        <v>354</v>
      </c>
      <c r="C105" s="36"/>
      <c r="D105" s="90"/>
      <c r="E105" s="14"/>
      <c r="F105" s="14"/>
      <c r="H105" s="140"/>
      <c r="I105" s="106"/>
    </row>
    <row r="106" spans="1:13" ht="60">
      <c r="A106" s="33" t="s">
        <v>358</v>
      </c>
      <c r="B106" s="4" t="s">
        <v>71</v>
      </c>
      <c r="C106" s="37"/>
      <c r="D106" s="90"/>
      <c r="E106" s="14"/>
      <c r="F106" s="14"/>
      <c r="H106" s="140"/>
      <c r="I106" s="106"/>
    </row>
    <row r="107" spans="1:13">
      <c r="A107" s="33"/>
      <c r="B107" s="5" t="s">
        <v>69</v>
      </c>
      <c r="C107" s="37"/>
      <c r="D107" s="90"/>
      <c r="E107" s="14"/>
      <c r="F107" s="14"/>
      <c r="H107" s="140"/>
      <c r="I107" s="106"/>
    </row>
    <row r="108" spans="1:13">
      <c r="A108" s="33"/>
      <c r="B108" s="4" t="s">
        <v>70</v>
      </c>
      <c r="C108" s="37" t="s">
        <v>356</v>
      </c>
      <c r="D108" s="81">
        <v>1600</v>
      </c>
      <c r="E108" s="108">
        <v>1.92</v>
      </c>
      <c r="F108" s="65">
        <f>E108*D108</f>
        <v>3072</v>
      </c>
      <c r="H108" s="139">
        <v>0</v>
      </c>
      <c r="I108" s="109">
        <f t="shared" ref="I108:I111" si="5">D108*H108</f>
        <v>0</v>
      </c>
      <c r="J108" s="27">
        <v>1.6</v>
      </c>
      <c r="K108" s="77">
        <f>J108*1.2</f>
        <v>1.92</v>
      </c>
      <c r="M108" s="79">
        <f>-(1-E108/J108)</f>
        <v>0.19999999999999996</v>
      </c>
    </row>
    <row r="109" spans="1:13">
      <c r="A109" s="33"/>
      <c r="B109" s="5" t="s">
        <v>357</v>
      </c>
      <c r="C109" s="37" t="s">
        <v>356</v>
      </c>
      <c r="D109" s="81">
        <v>400</v>
      </c>
      <c r="E109" s="108">
        <v>1.92</v>
      </c>
      <c r="F109" s="65">
        <f>E109*D109</f>
        <v>768</v>
      </c>
      <c r="H109" s="139">
        <v>0</v>
      </c>
      <c r="I109" s="109">
        <f t="shared" si="5"/>
        <v>0</v>
      </c>
      <c r="J109" s="27">
        <v>1.6</v>
      </c>
      <c r="K109" s="77">
        <f t="shared" ref="K109:K110" si="6">J109*1.2</f>
        <v>1.92</v>
      </c>
      <c r="M109" s="79">
        <f>-(1-E109/J109)</f>
        <v>0.19999999999999996</v>
      </c>
    </row>
    <row r="110" spans="1:13">
      <c r="A110" s="33"/>
      <c r="B110" s="5" t="s">
        <v>777</v>
      </c>
      <c r="C110" s="12" t="s">
        <v>356</v>
      </c>
      <c r="D110" s="81">
        <v>1</v>
      </c>
      <c r="E110" s="64">
        <v>3.4</v>
      </c>
      <c r="F110" s="64">
        <f>D110*E110</f>
        <v>3.4</v>
      </c>
      <c r="H110" s="147">
        <v>0</v>
      </c>
      <c r="I110" s="108">
        <f t="shared" si="5"/>
        <v>0</v>
      </c>
      <c r="J110" s="27">
        <v>2.2000000000000002</v>
      </c>
      <c r="K110" s="77">
        <f t="shared" si="6"/>
        <v>2.64</v>
      </c>
      <c r="M110" s="79">
        <f>-(1-E110/J110)</f>
        <v>0.54545454545454519</v>
      </c>
    </row>
    <row r="111" spans="1:13">
      <c r="A111" s="33"/>
      <c r="B111" s="5" t="s">
        <v>756</v>
      </c>
      <c r="C111" s="12" t="s">
        <v>356</v>
      </c>
      <c r="D111" s="81">
        <v>3600</v>
      </c>
      <c r="E111" s="64"/>
      <c r="F111" s="64"/>
      <c r="H111" s="147">
        <v>0</v>
      </c>
      <c r="I111" s="108">
        <f t="shared" si="5"/>
        <v>0</v>
      </c>
      <c r="K111" s="77"/>
      <c r="M111" s="79"/>
    </row>
    <row r="112" spans="1:13">
      <c r="A112" s="33"/>
      <c r="B112" s="5"/>
      <c r="C112" s="37"/>
      <c r="D112" s="81"/>
      <c r="E112" s="108"/>
      <c r="F112" s="65"/>
      <c r="H112" s="139"/>
      <c r="I112" s="109"/>
      <c r="K112" s="77"/>
      <c r="M112" s="79"/>
    </row>
    <row r="113" spans="1:13">
      <c r="A113" s="33"/>
      <c r="B113" s="34" t="s">
        <v>624</v>
      </c>
      <c r="C113" s="37"/>
      <c r="D113" s="90"/>
      <c r="E113" s="14"/>
      <c r="F113" s="63">
        <f>SUM(F108:F110)</f>
        <v>3843.4</v>
      </c>
      <c r="H113" s="140"/>
      <c r="I113" s="109">
        <f>SUM(I108:I112)</f>
        <v>0</v>
      </c>
      <c r="M113" s="1"/>
    </row>
    <row r="114" spans="1:13" ht="18.75">
      <c r="A114" s="16"/>
      <c r="B114" s="17"/>
      <c r="C114" s="36"/>
      <c r="D114" s="90"/>
      <c r="E114" s="14"/>
      <c r="F114" s="14"/>
      <c r="H114" s="140"/>
      <c r="I114" s="106"/>
      <c r="M114" s="1"/>
    </row>
    <row r="115" spans="1:13" ht="18.75">
      <c r="A115" s="7" t="s">
        <v>371</v>
      </c>
      <c r="B115" s="8" t="s">
        <v>375</v>
      </c>
      <c r="C115" s="36"/>
      <c r="D115" s="90"/>
      <c r="E115" s="14"/>
      <c r="F115" s="14"/>
      <c r="H115" s="140"/>
      <c r="I115" s="106"/>
      <c r="M115" s="1"/>
    </row>
    <row r="116" spans="1:13" s="1" customFormat="1" ht="43.5" customHeight="1">
      <c r="A116" s="33" t="s">
        <v>31</v>
      </c>
      <c r="B116" s="4" t="s">
        <v>740</v>
      </c>
      <c r="C116" s="9"/>
      <c r="D116" s="81"/>
      <c r="E116" s="14"/>
      <c r="F116" s="14"/>
      <c r="G116" s="27"/>
      <c r="H116" s="140"/>
      <c r="I116" s="106"/>
      <c r="M116" s="79"/>
    </row>
    <row r="117" spans="1:13" s="1" customFormat="1">
      <c r="A117" s="33"/>
      <c r="B117" s="4" t="s">
        <v>738</v>
      </c>
      <c r="C117" s="12" t="s">
        <v>380</v>
      </c>
      <c r="D117" s="81">
        <v>80</v>
      </c>
      <c r="E117" s="64">
        <v>68</v>
      </c>
      <c r="F117" s="64">
        <f>D117*E117</f>
        <v>5440</v>
      </c>
      <c r="G117" s="27"/>
      <c r="H117" s="139">
        <v>0</v>
      </c>
      <c r="I117" s="109">
        <f t="shared" ref="I117:I118" si="7">D117*H117</f>
        <v>0</v>
      </c>
      <c r="M117" s="79"/>
    </row>
    <row r="118" spans="1:13" s="1" customFormat="1">
      <c r="A118" s="33"/>
      <c r="B118" s="4" t="s">
        <v>739</v>
      </c>
      <c r="C118" s="12" t="s">
        <v>380</v>
      </c>
      <c r="D118" s="81">
        <v>1</v>
      </c>
      <c r="E118" s="64">
        <v>85</v>
      </c>
      <c r="F118" s="64">
        <f>D118*E118</f>
        <v>85</v>
      </c>
      <c r="G118" s="27"/>
      <c r="H118" s="139">
        <v>0</v>
      </c>
      <c r="I118" s="109">
        <f t="shared" si="7"/>
        <v>0</v>
      </c>
      <c r="J118" s="1">
        <v>62</v>
      </c>
      <c r="K118" s="76">
        <f>J118*1.2</f>
        <v>74.399999999999991</v>
      </c>
      <c r="M118" s="79">
        <f>-(1-E118/J118)</f>
        <v>0.37096774193548376</v>
      </c>
    </row>
    <row r="119" spans="1:13" ht="18.75">
      <c r="A119" s="7"/>
      <c r="B119" s="34" t="s">
        <v>628</v>
      </c>
      <c r="C119" s="37"/>
      <c r="D119" s="90"/>
      <c r="E119" s="14"/>
      <c r="F119" s="63">
        <f>SUM(F117:F118)</f>
        <v>5525</v>
      </c>
      <c r="H119" s="140"/>
      <c r="I119" s="109">
        <f>SUM(I117:I118)</f>
        <v>0</v>
      </c>
    </row>
    <row r="120" spans="1:13" ht="18.75">
      <c r="A120" s="16"/>
      <c r="B120" s="17"/>
      <c r="C120" s="36"/>
      <c r="D120" s="90"/>
      <c r="E120" s="14"/>
      <c r="F120" s="14"/>
      <c r="H120" s="140"/>
      <c r="I120" s="106"/>
    </row>
    <row r="121" spans="1:13" ht="18.75">
      <c r="A121" s="7" t="s">
        <v>367</v>
      </c>
      <c r="B121" s="8" t="s">
        <v>363</v>
      </c>
      <c r="C121" s="36"/>
      <c r="D121" s="90"/>
      <c r="E121" s="14"/>
      <c r="F121" s="14"/>
      <c r="H121" s="140"/>
      <c r="I121" s="106"/>
    </row>
    <row r="122" spans="1:13" ht="45">
      <c r="A122" s="33" t="s">
        <v>28</v>
      </c>
      <c r="B122" s="10" t="s">
        <v>25</v>
      </c>
      <c r="C122" s="37" t="s">
        <v>345</v>
      </c>
      <c r="D122" s="81">
        <v>1</v>
      </c>
      <c r="E122" s="64">
        <v>4</v>
      </c>
      <c r="F122" s="65">
        <f>E122*D122</f>
        <v>4</v>
      </c>
      <c r="H122" s="139">
        <v>0</v>
      </c>
      <c r="I122" s="109">
        <f t="shared" ref="I122:I126" si="8">D122*H122</f>
        <v>0</v>
      </c>
      <c r="J122" s="27">
        <v>4</v>
      </c>
    </row>
    <row r="123" spans="1:13" ht="30">
      <c r="A123" s="33" t="s">
        <v>154</v>
      </c>
      <c r="B123" s="10" t="s">
        <v>374</v>
      </c>
      <c r="C123" s="37" t="s">
        <v>345</v>
      </c>
      <c r="D123" s="81">
        <v>1</v>
      </c>
      <c r="E123" s="64">
        <v>5.3</v>
      </c>
      <c r="F123" s="65">
        <f>E123*D123</f>
        <v>5.3</v>
      </c>
      <c r="H123" s="139">
        <v>0</v>
      </c>
      <c r="I123" s="109">
        <f t="shared" si="8"/>
        <v>0</v>
      </c>
      <c r="J123" s="27">
        <v>5.3</v>
      </c>
    </row>
    <row r="124" spans="1:13" ht="30">
      <c r="A124" s="33" t="s">
        <v>155</v>
      </c>
      <c r="B124" s="10" t="s">
        <v>364</v>
      </c>
      <c r="C124" s="37" t="s">
        <v>345</v>
      </c>
      <c r="D124" s="81">
        <v>1</v>
      </c>
      <c r="E124" s="64">
        <v>5.3</v>
      </c>
      <c r="F124" s="65">
        <f>E124*D124</f>
        <v>5.3</v>
      </c>
      <c r="H124" s="139">
        <v>0</v>
      </c>
      <c r="I124" s="109">
        <f t="shared" si="8"/>
        <v>0</v>
      </c>
      <c r="J124" s="27">
        <v>5.3</v>
      </c>
    </row>
    <row r="125" spans="1:13">
      <c r="A125" s="33" t="s">
        <v>156</v>
      </c>
      <c r="B125" s="10" t="s">
        <v>26</v>
      </c>
      <c r="C125" s="37" t="s">
        <v>345</v>
      </c>
      <c r="D125" s="81">
        <v>1</v>
      </c>
      <c r="E125" s="64">
        <v>2.2999999999999998</v>
      </c>
      <c r="F125" s="65">
        <f>E125*D125</f>
        <v>2.2999999999999998</v>
      </c>
      <c r="H125" s="139">
        <v>0</v>
      </c>
      <c r="I125" s="109">
        <f t="shared" si="8"/>
        <v>0</v>
      </c>
      <c r="J125" s="27">
        <v>2.2999999999999998</v>
      </c>
    </row>
    <row r="126" spans="1:13" ht="30">
      <c r="A126" s="33" t="s">
        <v>157</v>
      </c>
      <c r="B126" s="10" t="s">
        <v>158</v>
      </c>
      <c r="C126" s="37" t="s">
        <v>345</v>
      </c>
      <c r="D126" s="81">
        <v>1</v>
      </c>
      <c r="E126" s="64">
        <v>3.2</v>
      </c>
      <c r="F126" s="65">
        <f>E126*D126</f>
        <v>3.2</v>
      </c>
      <c r="H126" s="139">
        <v>0</v>
      </c>
      <c r="I126" s="109">
        <f t="shared" si="8"/>
        <v>0</v>
      </c>
      <c r="J126" s="27">
        <v>3.2</v>
      </c>
    </row>
    <row r="127" spans="1:13">
      <c r="A127" s="33"/>
      <c r="B127" s="34" t="s">
        <v>632</v>
      </c>
      <c r="C127" s="37"/>
      <c r="D127" s="90"/>
      <c r="E127" s="14"/>
      <c r="F127" s="63">
        <f>SUM(F122:F126)</f>
        <v>20.100000000000001</v>
      </c>
      <c r="H127" s="140"/>
      <c r="I127" s="109">
        <f>SUM(I122:I126)</f>
        <v>0</v>
      </c>
    </row>
    <row r="128" spans="1:13" ht="20.25">
      <c r="A128" s="314"/>
      <c r="B128" s="311"/>
      <c r="C128" s="35"/>
      <c r="D128" s="90"/>
      <c r="E128" s="64"/>
      <c r="F128" s="14"/>
      <c r="H128" s="139"/>
      <c r="I128" s="108"/>
    </row>
    <row r="129" spans="1:10" ht="18.75">
      <c r="A129" s="7" t="s">
        <v>377</v>
      </c>
      <c r="B129" s="8" t="s">
        <v>372</v>
      </c>
      <c r="C129" s="36"/>
      <c r="D129" s="90"/>
      <c r="E129" s="64"/>
      <c r="F129" s="14"/>
      <c r="H129" s="139"/>
      <c r="I129" s="108"/>
    </row>
    <row r="130" spans="1:10" ht="30">
      <c r="A130" s="33" t="s">
        <v>29</v>
      </c>
      <c r="B130" s="19" t="s">
        <v>373</v>
      </c>
      <c r="C130" s="37" t="s">
        <v>370</v>
      </c>
      <c r="D130" s="81">
        <v>1</v>
      </c>
      <c r="E130" s="64">
        <v>18</v>
      </c>
      <c r="F130" s="65">
        <f>E130*D130</f>
        <v>18</v>
      </c>
      <c r="H130" s="139">
        <v>0</v>
      </c>
      <c r="I130" s="109">
        <f t="shared" ref="I130:I138" si="9">D130*H130</f>
        <v>0</v>
      </c>
      <c r="J130" s="27">
        <v>18</v>
      </c>
    </row>
    <row r="131" spans="1:10">
      <c r="A131" s="33" t="s">
        <v>30</v>
      </c>
      <c r="B131" s="19" t="s">
        <v>55</v>
      </c>
      <c r="C131" s="37" t="s">
        <v>345</v>
      </c>
      <c r="D131" s="81">
        <v>1</v>
      </c>
      <c r="E131" s="64">
        <v>1.9</v>
      </c>
      <c r="F131" s="65">
        <f>E131*D131</f>
        <v>1.9</v>
      </c>
      <c r="H131" s="139">
        <v>0</v>
      </c>
      <c r="I131" s="109">
        <f t="shared" si="9"/>
        <v>0</v>
      </c>
      <c r="J131" s="27">
        <v>1.9</v>
      </c>
    </row>
    <row r="132" spans="1:10">
      <c r="A132" s="33" t="s">
        <v>159</v>
      </c>
      <c r="B132" s="19" t="s">
        <v>27</v>
      </c>
      <c r="C132" s="37" t="s">
        <v>370</v>
      </c>
      <c r="D132" s="81">
        <v>1</v>
      </c>
      <c r="E132" s="64">
        <v>7</v>
      </c>
      <c r="F132" s="65">
        <f>E132*D132</f>
        <v>7</v>
      </c>
      <c r="H132" s="139">
        <v>0</v>
      </c>
      <c r="I132" s="109">
        <f t="shared" si="9"/>
        <v>0</v>
      </c>
      <c r="J132" s="27">
        <v>7</v>
      </c>
    </row>
    <row r="133" spans="1:10">
      <c r="A133" s="33" t="s">
        <v>160</v>
      </c>
      <c r="B133" s="19" t="s">
        <v>161</v>
      </c>
      <c r="C133" s="37" t="s">
        <v>345</v>
      </c>
      <c r="D133" s="81">
        <v>1</v>
      </c>
      <c r="E133" s="64">
        <v>14</v>
      </c>
      <c r="F133" s="65">
        <f>E133*D133</f>
        <v>14</v>
      </c>
      <c r="H133" s="139">
        <v>0</v>
      </c>
      <c r="I133" s="109">
        <f t="shared" si="9"/>
        <v>0</v>
      </c>
      <c r="J133" s="27">
        <v>14</v>
      </c>
    </row>
    <row r="134" spans="1:10" ht="30">
      <c r="A134" s="33" t="s">
        <v>162</v>
      </c>
      <c r="B134" s="21" t="s">
        <v>396</v>
      </c>
      <c r="C134" s="37" t="s">
        <v>345</v>
      </c>
      <c r="D134" s="81">
        <v>1</v>
      </c>
      <c r="E134" s="64">
        <v>10.5</v>
      </c>
      <c r="F134" s="65">
        <f>E134*D134</f>
        <v>10.5</v>
      </c>
      <c r="H134" s="139">
        <v>0</v>
      </c>
      <c r="I134" s="109">
        <f t="shared" si="9"/>
        <v>0</v>
      </c>
      <c r="J134" s="27">
        <v>10.5</v>
      </c>
    </row>
    <row r="135" spans="1:10" ht="75">
      <c r="A135" s="33" t="s">
        <v>665</v>
      </c>
      <c r="B135" s="19" t="s">
        <v>667</v>
      </c>
      <c r="C135" s="12"/>
      <c r="D135" s="90"/>
      <c r="E135" s="14"/>
      <c r="F135" s="14"/>
      <c r="H135" s="140"/>
      <c r="I135" s="109">
        <f t="shared" si="9"/>
        <v>0</v>
      </c>
    </row>
    <row r="136" spans="1:10">
      <c r="A136" s="33"/>
      <c r="B136" s="5" t="s">
        <v>664</v>
      </c>
      <c r="C136" s="12" t="s">
        <v>370</v>
      </c>
      <c r="D136" s="81">
        <v>1</v>
      </c>
      <c r="E136" s="64">
        <v>19</v>
      </c>
      <c r="F136" s="65">
        <f>E136*D136</f>
        <v>19</v>
      </c>
      <c r="H136" s="139">
        <v>0</v>
      </c>
      <c r="I136" s="109">
        <f t="shared" si="9"/>
        <v>0</v>
      </c>
      <c r="J136" s="27">
        <v>19</v>
      </c>
    </row>
    <row r="137" spans="1:10">
      <c r="A137" s="33" t="s">
        <v>780</v>
      </c>
      <c r="B137" s="5" t="s">
        <v>742</v>
      </c>
      <c r="C137" s="12" t="s">
        <v>370</v>
      </c>
      <c r="D137" s="81">
        <v>1</v>
      </c>
      <c r="E137" s="64">
        <v>200</v>
      </c>
      <c r="F137" s="64">
        <f>E137*D137</f>
        <v>200</v>
      </c>
      <c r="G137" s="27" t="s">
        <v>747</v>
      </c>
      <c r="H137" s="139">
        <v>0</v>
      </c>
      <c r="I137" s="109">
        <f t="shared" si="9"/>
        <v>0</v>
      </c>
    </row>
    <row r="138" spans="1:10" ht="45">
      <c r="A138" s="67" t="s">
        <v>781</v>
      </c>
      <c r="B138" s="24" t="s">
        <v>768</v>
      </c>
      <c r="C138" s="355" t="s">
        <v>758</v>
      </c>
      <c r="D138" s="81">
        <v>1</v>
      </c>
      <c r="E138" s="64">
        <v>19</v>
      </c>
      <c r="F138" s="64">
        <f>D138*E138</f>
        <v>19</v>
      </c>
      <c r="H138" s="139">
        <v>0</v>
      </c>
      <c r="I138" s="108">
        <f t="shared" si="9"/>
        <v>0</v>
      </c>
    </row>
    <row r="139" spans="1:10">
      <c r="A139" s="33"/>
      <c r="B139" s="5"/>
      <c r="C139" s="12"/>
      <c r="D139" s="112"/>
      <c r="E139" s="64"/>
      <c r="F139" s="64"/>
      <c r="H139" s="139"/>
      <c r="I139" s="109"/>
    </row>
    <row r="140" spans="1:10" s="72" customFormat="1" ht="15.75">
      <c r="A140" s="33"/>
      <c r="B140" s="34" t="s">
        <v>638</v>
      </c>
      <c r="C140" s="37"/>
      <c r="D140" s="92"/>
      <c r="E140" s="14"/>
      <c r="F140" s="63">
        <f>SUM(F130:F137)</f>
        <v>270.39999999999998</v>
      </c>
      <c r="H140" s="140"/>
      <c r="I140" s="135">
        <f>SUM(I130:I139)</f>
        <v>0</v>
      </c>
    </row>
    <row r="141" spans="1:10" s="72" customFormat="1" ht="18.75" customHeight="1">
      <c r="A141" s="326"/>
      <c r="B141" s="316"/>
      <c r="C141" s="316"/>
      <c r="D141" s="93"/>
      <c r="E141" s="22"/>
      <c r="F141" s="22"/>
      <c r="H141" s="142"/>
      <c r="I141" s="107"/>
    </row>
    <row r="142" spans="1:10" ht="18.75" customHeight="1">
      <c r="A142" s="325" t="s">
        <v>171</v>
      </c>
      <c r="B142" s="325"/>
      <c r="C142" s="325"/>
      <c r="D142" s="325"/>
      <c r="E142" s="22"/>
      <c r="F142" s="22"/>
      <c r="H142" s="142"/>
      <c r="I142" s="107"/>
    </row>
    <row r="143" spans="1:10" ht="18.75" customHeight="1">
      <c r="A143" s="14"/>
      <c r="B143" s="14"/>
      <c r="C143" s="38"/>
      <c r="D143" s="94"/>
      <c r="E143" s="14"/>
      <c r="F143" s="14"/>
      <c r="H143" s="140"/>
      <c r="I143" s="106"/>
    </row>
    <row r="144" spans="1:10" s="72" customFormat="1" ht="27.75" customHeight="1">
      <c r="A144" s="7" t="s">
        <v>343</v>
      </c>
      <c r="B144" s="8" t="s">
        <v>74</v>
      </c>
      <c r="C144" s="36"/>
      <c r="D144" s="95"/>
      <c r="E144" s="14"/>
      <c r="F144" s="14"/>
      <c r="H144" s="140"/>
      <c r="I144" s="106"/>
    </row>
    <row r="145" spans="1:13" ht="135">
      <c r="A145" s="33" t="s">
        <v>406</v>
      </c>
      <c r="B145" s="10" t="s">
        <v>163</v>
      </c>
      <c r="C145" s="36"/>
      <c r="D145" s="96"/>
      <c r="E145" s="313" t="s">
        <v>745</v>
      </c>
      <c r="F145" s="22"/>
      <c r="H145" s="142"/>
      <c r="I145" s="107"/>
      <c r="J145" s="27">
        <v>3</v>
      </c>
      <c r="K145" s="77">
        <f>J145*1.2</f>
        <v>3.5999999999999996</v>
      </c>
      <c r="M145" s="79">
        <f>-(1-E148/J145)</f>
        <v>0.28333333333333344</v>
      </c>
    </row>
    <row r="146" spans="1:13" ht="15.75">
      <c r="A146" s="314"/>
      <c r="B146" s="5" t="s">
        <v>75</v>
      </c>
      <c r="C146" s="37" t="s">
        <v>356</v>
      </c>
      <c r="D146" s="81">
        <v>1</v>
      </c>
      <c r="E146" s="64">
        <v>4.05</v>
      </c>
      <c r="F146" s="65">
        <f>E146*D146</f>
        <v>4.05</v>
      </c>
      <c r="H146" s="147">
        <v>0</v>
      </c>
      <c r="I146" s="108">
        <f t="shared" ref="I146:I149" si="10">D146*H146</f>
        <v>0</v>
      </c>
      <c r="K146" s="77"/>
      <c r="M146" s="79"/>
    </row>
    <row r="147" spans="1:13" ht="15.75">
      <c r="A147" s="314"/>
      <c r="B147" s="5" t="s">
        <v>76</v>
      </c>
      <c r="C147" s="37" t="s">
        <v>356</v>
      </c>
      <c r="D147" s="81">
        <v>1</v>
      </c>
      <c r="E147" s="64">
        <v>3.65</v>
      </c>
      <c r="F147" s="65">
        <f>E147*D147</f>
        <v>3.65</v>
      </c>
      <c r="H147" s="147">
        <v>0</v>
      </c>
      <c r="I147" s="108">
        <f t="shared" si="10"/>
        <v>0</v>
      </c>
      <c r="K147" s="77"/>
      <c r="M147" s="79"/>
    </row>
    <row r="148" spans="1:13" ht="17.25" customHeight="1">
      <c r="A148" s="314"/>
      <c r="B148" s="5" t="s">
        <v>749</v>
      </c>
      <c r="C148" s="37" t="s">
        <v>356</v>
      </c>
      <c r="D148" s="81">
        <v>1</v>
      </c>
      <c r="E148" s="64">
        <v>3.85</v>
      </c>
      <c r="F148" s="65">
        <f>E148*D148</f>
        <v>3.85</v>
      </c>
      <c r="H148" s="147">
        <v>0</v>
      </c>
      <c r="I148" s="108">
        <f t="shared" si="10"/>
        <v>0</v>
      </c>
      <c r="J148" s="27">
        <v>2.8</v>
      </c>
      <c r="K148" s="77">
        <f>J148*1.2</f>
        <v>3.36</v>
      </c>
      <c r="M148" s="79">
        <f>-(1-E149/J148)</f>
        <v>0.23214285714285721</v>
      </c>
    </row>
    <row r="149" spans="1:13" s="72" customFormat="1" ht="12" customHeight="1">
      <c r="A149" s="314"/>
      <c r="B149" s="5" t="s">
        <v>750</v>
      </c>
      <c r="C149" s="37" t="s">
        <v>356</v>
      </c>
      <c r="D149" s="81">
        <v>1</v>
      </c>
      <c r="E149" s="64">
        <v>3.45</v>
      </c>
      <c r="F149" s="65">
        <f>E149*D149</f>
        <v>3.45</v>
      </c>
      <c r="H149" s="147">
        <v>0</v>
      </c>
      <c r="I149" s="108">
        <f t="shared" si="10"/>
        <v>0</v>
      </c>
    </row>
    <row r="150" spans="1:13" s="72" customFormat="1" ht="135">
      <c r="A150" s="33" t="s">
        <v>359</v>
      </c>
      <c r="B150" s="4" t="s">
        <v>164</v>
      </c>
      <c r="C150" s="36"/>
      <c r="D150" s="97"/>
      <c r="E150" s="313" t="s">
        <v>745</v>
      </c>
      <c r="F150" s="22"/>
      <c r="H150" s="142"/>
      <c r="I150" s="107"/>
      <c r="J150" s="72">
        <v>3</v>
      </c>
      <c r="K150" s="78">
        <f>J150*1.2</f>
        <v>3.5999999999999996</v>
      </c>
      <c r="M150" s="79">
        <f>-(1-E151/J150)</f>
        <v>0.34999999999999987</v>
      </c>
    </row>
    <row r="151" spans="1:13" s="72" customFormat="1" ht="15.75">
      <c r="A151" s="314"/>
      <c r="B151" s="5" t="s">
        <v>75</v>
      </c>
      <c r="C151" s="37" t="s">
        <v>356</v>
      </c>
      <c r="D151" s="81">
        <v>1</v>
      </c>
      <c r="E151" s="64">
        <v>4.05</v>
      </c>
      <c r="F151" s="65">
        <f>E151*D151</f>
        <v>4.05</v>
      </c>
      <c r="H151" s="147">
        <v>0</v>
      </c>
      <c r="I151" s="108">
        <f t="shared" ref="I151:I154" si="11">D151*H151</f>
        <v>0</v>
      </c>
      <c r="K151" s="78"/>
      <c r="M151" s="79"/>
    </row>
    <row r="152" spans="1:13" s="72" customFormat="1" ht="15.75">
      <c r="A152" s="119"/>
      <c r="B152" s="110" t="s">
        <v>76</v>
      </c>
      <c r="C152" s="120" t="s">
        <v>356</v>
      </c>
      <c r="D152" s="112">
        <v>1</v>
      </c>
      <c r="E152" s="64">
        <v>3.65</v>
      </c>
      <c r="F152" s="65">
        <f>E152*D152</f>
        <v>3.65</v>
      </c>
      <c r="H152" s="147">
        <v>0</v>
      </c>
      <c r="I152" s="108">
        <f t="shared" si="11"/>
        <v>0</v>
      </c>
      <c r="K152" s="78"/>
      <c r="M152" s="79"/>
    </row>
    <row r="153" spans="1:13" s="72" customFormat="1" ht="15.75">
      <c r="A153" s="314"/>
      <c r="B153" s="5" t="s">
        <v>749</v>
      </c>
      <c r="C153" s="37" t="s">
        <v>356</v>
      </c>
      <c r="D153" s="81">
        <v>1</v>
      </c>
      <c r="E153" s="64">
        <v>3.85</v>
      </c>
      <c r="F153" s="65">
        <f t="shared" ref="F153:F154" si="12">E153*D153</f>
        <v>3.85</v>
      </c>
      <c r="H153" s="147">
        <v>0</v>
      </c>
      <c r="I153" s="108">
        <f t="shared" si="11"/>
        <v>0</v>
      </c>
      <c r="J153" s="72">
        <v>2.8</v>
      </c>
      <c r="K153" s="78">
        <f>J153*1.2</f>
        <v>3.36</v>
      </c>
      <c r="M153" s="79">
        <f>-(1-E152/J153)</f>
        <v>0.3035714285714286</v>
      </c>
    </row>
    <row r="154" spans="1:13" ht="15.75">
      <c r="A154" s="314"/>
      <c r="B154" s="5" t="s">
        <v>750</v>
      </c>
      <c r="C154" s="37" t="s">
        <v>356</v>
      </c>
      <c r="D154" s="81">
        <v>1</v>
      </c>
      <c r="E154" s="64">
        <v>3.45</v>
      </c>
      <c r="F154" s="65">
        <f t="shared" si="12"/>
        <v>3.45</v>
      </c>
      <c r="G154" s="72"/>
      <c r="H154" s="147">
        <v>0</v>
      </c>
      <c r="I154" s="108">
        <f t="shared" si="11"/>
        <v>0</v>
      </c>
    </row>
    <row r="155" spans="1:13" ht="135">
      <c r="A155" s="113" t="s">
        <v>401</v>
      </c>
      <c r="B155" s="114" t="s">
        <v>165</v>
      </c>
      <c r="C155" s="122"/>
      <c r="D155" s="123"/>
      <c r="E155" s="313" t="s">
        <v>745</v>
      </c>
      <c r="F155" s="117"/>
      <c r="H155" s="143"/>
      <c r="I155" s="118"/>
      <c r="J155" s="27">
        <v>3</v>
      </c>
      <c r="K155" s="77">
        <f>J155*1.2</f>
        <v>3.5999999999999996</v>
      </c>
      <c r="M155" s="79">
        <f>-(1-E156/J155)</f>
        <v>0.34999999999999987</v>
      </c>
    </row>
    <row r="156" spans="1:13">
      <c r="A156" s="67"/>
      <c r="B156" s="25" t="s">
        <v>75</v>
      </c>
      <c r="C156" s="68" t="s">
        <v>356</v>
      </c>
      <c r="D156" s="81">
        <v>50000</v>
      </c>
      <c r="E156" s="64">
        <v>4.05</v>
      </c>
      <c r="F156" s="65">
        <f>E156*D156</f>
        <v>202500</v>
      </c>
      <c r="H156" s="147">
        <v>0</v>
      </c>
      <c r="I156" s="108">
        <f t="shared" ref="I156:I159" si="13">D156*H156</f>
        <v>0</v>
      </c>
      <c r="K156" s="77"/>
      <c r="M156" s="79"/>
    </row>
    <row r="157" spans="1:13">
      <c r="A157" s="67"/>
      <c r="B157" s="25" t="s">
        <v>76</v>
      </c>
      <c r="C157" s="68" t="s">
        <v>356</v>
      </c>
      <c r="D157" s="81">
        <v>1</v>
      </c>
      <c r="E157" s="64">
        <v>3.65</v>
      </c>
      <c r="F157" s="65">
        <f>E157*D157</f>
        <v>3.65</v>
      </c>
      <c r="H157" s="147">
        <v>0</v>
      </c>
      <c r="I157" s="108">
        <f t="shared" si="13"/>
        <v>0</v>
      </c>
      <c r="K157" s="77"/>
      <c r="M157" s="79"/>
    </row>
    <row r="158" spans="1:13" ht="15.75">
      <c r="A158" s="314"/>
      <c r="B158" s="5" t="s">
        <v>749</v>
      </c>
      <c r="C158" s="37" t="s">
        <v>356</v>
      </c>
      <c r="D158" s="81">
        <v>1</v>
      </c>
      <c r="E158" s="64">
        <v>3.85</v>
      </c>
      <c r="F158" s="65">
        <f>E158*D158</f>
        <v>3.85</v>
      </c>
      <c r="H158" s="147">
        <v>0</v>
      </c>
      <c r="I158" s="108">
        <f t="shared" si="13"/>
        <v>0</v>
      </c>
      <c r="J158" s="27">
        <v>2.8</v>
      </c>
      <c r="K158" s="77">
        <f>J158*1.2</f>
        <v>3.36</v>
      </c>
      <c r="M158" s="79">
        <f>-(1-E157/J158)</f>
        <v>0.3035714285714286</v>
      </c>
    </row>
    <row r="159" spans="1:13" ht="16.5" customHeight="1">
      <c r="A159" s="314"/>
      <c r="B159" s="5" t="s">
        <v>750</v>
      </c>
      <c r="C159" s="37" t="s">
        <v>356</v>
      </c>
      <c r="D159" s="81">
        <v>1</v>
      </c>
      <c r="E159" s="64">
        <v>3.45</v>
      </c>
      <c r="F159" s="65">
        <f>E159*D159</f>
        <v>3.45</v>
      </c>
      <c r="H159" s="147">
        <v>0</v>
      </c>
      <c r="I159" s="108">
        <f t="shared" si="13"/>
        <v>0</v>
      </c>
    </row>
    <row r="160" spans="1:13" ht="150">
      <c r="A160" s="33" t="s">
        <v>403</v>
      </c>
      <c r="B160" s="4" t="s">
        <v>166</v>
      </c>
      <c r="C160" s="36"/>
      <c r="D160" s="97"/>
      <c r="E160" s="14"/>
      <c r="F160" s="14"/>
      <c r="H160" s="140"/>
      <c r="I160" s="106"/>
      <c r="J160" s="27">
        <v>3</v>
      </c>
      <c r="K160" s="77">
        <f>J160*1.2</f>
        <v>3.5999999999999996</v>
      </c>
      <c r="M160" s="79">
        <f>-(1-E161/J160)</f>
        <v>0.34999999999999987</v>
      </c>
    </row>
    <row r="161" spans="1:13" ht="18.75">
      <c r="A161" s="7"/>
      <c r="B161" s="5" t="s">
        <v>75</v>
      </c>
      <c r="C161" s="37" t="s">
        <v>356</v>
      </c>
      <c r="D161" s="81">
        <v>1</v>
      </c>
      <c r="E161" s="64">
        <v>4.05</v>
      </c>
      <c r="F161" s="65">
        <f>E161*D161</f>
        <v>4.05</v>
      </c>
      <c r="H161" s="147">
        <v>0</v>
      </c>
      <c r="I161" s="108">
        <f t="shared" ref="I161:I165" si="14">D161*H161</f>
        <v>0</v>
      </c>
      <c r="K161" s="77"/>
      <c r="M161" s="79"/>
    </row>
    <row r="162" spans="1:13">
      <c r="A162" s="124"/>
      <c r="B162" s="110" t="s">
        <v>76</v>
      </c>
      <c r="C162" s="120" t="s">
        <v>356</v>
      </c>
      <c r="D162" s="112">
        <v>1</v>
      </c>
      <c r="E162" s="64">
        <v>3.65</v>
      </c>
      <c r="F162" s="121">
        <f>E162*D162</f>
        <v>3.65</v>
      </c>
      <c r="H162" s="147">
        <v>0</v>
      </c>
      <c r="I162" s="108">
        <f t="shared" si="14"/>
        <v>0</v>
      </c>
      <c r="K162" s="77"/>
      <c r="M162" s="79"/>
    </row>
    <row r="163" spans="1:13" ht="15.75">
      <c r="A163" s="314"/>
      <c r="B163" s="5" t="s">
        <v>749</v>
      </c>
      <c r="C163" s="37" t="s">
        <v>356</v>
      </c>
      <c r="D163" s="81">
        <v>1</v>
      </c>
      <c r="E163" s="64">
        <v>3.85</v>
      </c>
      <c r="F163" s="65">
        <f>E163*D163</f>
        <v>3.85</v>
      </c>
      <c r="H163" s="147">
        <v>0</v>
      </c>
      <c r="I163" s="108">
        <f t="shared" si="14"/>
        <v>0</v>
      </c>
      <c r="J163" s="27">
        <v>2.8</v>
      </c>
      <c r="K163" s="77">
        <f t="shared" ref="K163:K164" si="15">J163*1.2</f>
        <v>3.36</v>
      </c>
      <c r="M163" s="79">
        <f>-(1-E162/J163)</f>
        <v>0.3035714285714286</v>
      </c>
    </row>
    <row r="164" spans="1:13" ht="15.75">
      <c r="A164" s="314"/>
      <c r="B164" s="5" t="s">
        <v>750</v>
      </c>
      <c r="C164" s="37" t="s">
        <v>356</v>
      </c>
      <c r="D164" s="81">
        <v>1</v>
      </c>
      <c r="E164" s="64">
        <v>3.45</v>
      </c>
      <c r="F164" s="65">
        <f>E164*D164</f>
        <v>3.45</v>
      </c>
      <c r="H164" s="147">
        <v>0</v>
      </c>
      <c r="I164" s="108">
        <f t="shared" si="14"/>
        <v>0</v>
      </c>
      <c r="J164" s="27">
        <v>0.5</v>
      </c>
      <c r="K164" s="77">
        <f t="shared" si="15"/>
        <v>0.6</v>
      </c>
      <c r="M164" s="79">
        <f>-(1-E165/J164)</f>
        <v>0.30000000000000004</v>
      </c>
    </row>
    <row r="165" spans="1:13" ht="30">
      <c r="A165" s="113" t="s">
        <v>405</v>
      </c>
      <c r="B165" s="114" t="s">
        <v>108</v>
      </c>
      <c r="C165" s="122" t="s">
        <v>356</v>
      </c>
      <c r="D165" s="116">
        <v>1</v>
      </c>
      <c r="E165" s="367">
        <v>0.65</v>
      </c>
      <c r="F165" s="125">
        <f>E165*D165</f>
        <v>0.65</v>
      </c>
      <c r="H165" s="159">
        <v>0</v>
      </c>
      <c r="I165" s="108">
        <f t="shared" si="14"/>
        <v>0</v>
      </c>
    </row>
    <row r="166" spans="1:13" ht="16.5" customHeight="1">
      <c r="A166" s="33"/>
      <c r="B166" s="34" t="s">
        <v>640</v>
      </c>
      <c r="C166" s="37"/>
      <c r="D166" s="97"/>
      <c r="E166" s="14"/>
      <c r="F166" s="63">
        <f>SUM(F148:F165)</f>
        <v>202548.9</v>
      </c>
      <c r="H166" s="140"/>
      <c r="I166" s="134">
        <f>SUM(I146:I165)</f>
        <v>0</v>
      </c>
    </row>
    <row r="167" spans="1:13" ht="16.5" customHeight="1">
      <c r="A167" s="73"/>
      <c r="B167" s="73"/>
      <c r="C167" s="40"/>
      <c r="D167" s="97"/>
      <c r="E167" s="14"/>
      <c r="F167" s="14"/>
      <c r="H167" s="140"/>
      <c r="I167" s="106"/>
    </row>
    <row r="168" spans="1:13" ht="27" customHeight="1">
      <c r="A168" s="7" t="s">
        <v>344</v>
      </c>
      <c r="B168" s="8" t="s">
        <v>77</v>
      </c>
      <c r="C168" s="36"/>
      <c r="D168" s="97"/>
      <c r="E168" s="14"/>
      <c r="F168" s="14"/>
      <c r="H168" s="140"/>
      <c r="I168" s="106"/>
    </row>
    <row r="169" spans="1:13" ht="135" customHeight="1">
      <c r="A169" s="33" t="s">
        <v>44</v>
      </c>
      <c r="B169" s="10" t="s">
        <v>668</v>
      </c>
      <c r="C169" s="36"/>
      <c r="D169" s="97"/>
      <c r="E169" s="14"/>
      <c r="F169" s="14"/>
      <c r="H169" s="140"/>
      <c r="I169" s="106"/>
      <c r="J169" s="27">
        <v>3</v>
      </c>
      <c r="K169" s="77">
        <f>J169*1.2</f>
        <v>3.5999999999999996</v>
      </c>
      <c r="M169" s="79">
        <f>-(1-E170/J169)</f>
        <v>0.34999999999999987</v>
      </c>
    </row>
    <row r="170" spans="1:13" ht="15" customHeight="1">
      <c r="A170" s="314"/>
      <c r="B170" s="5" t="s">
        <v>75</v>
      </c>
      <c r="C170" s="37" t="s">
        <v>356</v>
      </c>
      <c r="D170" s="81">
        <v>1</v>
      </c>
      <c r="E170" s="64">
        <v>4.05</v>
      </c>
      <c r="F170" s="69">
        <f>E170*D170</f>
        <v>4.05</v>
      </c>
      <c r="H170" s="147">
        <v>0</v>
      </c>
      <c r="I170" s="108">
        <f t="shared" ref="I170:I173" si="16">D170*H170</f>
        <v>0</v>
      </c>
      <c r="K170" s="77"/>
      <c r="M170" s="79"/>
    </row>
    <row r="171" spans="1:13" ht="15" customHeight="1">
      <c r="A171" s="119"/>
      <c r="B171" s="110" t="s">
        <v>76</v>
      </c>
      <c r="C171" s="120" t="s">
        <v>356</v>
      </c>
      <c r="D171" s="112">
        <v>1</v>
      </c>
      <c r="E171" s="64">
        <v>3.65</v>
      </c>
      <c r="F171" s="126">
        <f>E171*D171</f>
        <v>3.65</v>
      </c>
      <c r="H171" s="147">
        <v>0</v>
      </c>
      <c r="I171" s="108">
        <f t="shared" si="16"/>
        <v>0</v>
      </c>
      <c r="K171" s="77"/>
      <c r="M171" s="79"/>
    </row>
    <row r="172" spans="1:13" ht="16.5" customHeight="1">
      <c r="A172" s="314"/>
      <c r="B172" s="5" t="s">
        <v>749</v>
      </c>
      <c r="C172" s="37" t="s">
        <v>356</v>
      </c>
      <c r="D172" s="81">
        <v>1</v>
      </c>
      <c r="E172" s="64">
        <v>3.85</v>
      </c>
      <c r="F172" s="65">
        <f>E172*D172</f>
        <v>3.85</v>
      </c>
      <c r="G172" s="14"/>
      <c r="H172" s="147">
        <v>0</v>
      </c>
      <c r="I172" s="108">
        <f t="shared" si="16"/>
        <v>0</v>
      </c>
      <c r="J172" s="27">
        <v>2.8</v>
      </c>
      <c r="K172" s="77">
        <f>J172*1.2</f>
        <v>3.36</v>
      </c>
      <c r="M172" s="79">
        <f>-(1-E171/J172)</f>
        <v>0.3035714285714286</v>
      </c>
    </row>
    <row r="173" spans="1:13" ht="16.5" customHeight="1">
      <c r="A173" s="314"/>
      <c r="B173" s="5" t="s">
        <v>750</v>
      </c>
      <c r="C173" s="37" t="s">
        <v>356</v>
      </c>
      <c r="D173" s="81">
        <v>1</v>
      </c>
      <c r="E173" s="64">
        <v>3.45</v>
      </c>
      <c r="F173" s="65">
        <f>E173*D173</f>
        <v>3.45</v>
      </c>
      <c r="G173" s="14"/>
      <c r="H173" s="147">
        <v>0</v>
      </c>
      <c r="I173" s="108">
        <f t="shared" si="16"/>
        <v>0</v>
      </c>
    </row>
    <row r="174" spans="1:13" ht="16.5" customHeight="1">
      <c r="A174" s="127"/>
      <c r="B174" s="128" t="s">
        <v>641</v>
      </c>
      <c r="C174" s="129"/>
      <c r="D174" s="123"/>
      <c r="E174" s="117"/>
      <c r="F174" s="130">
        <f>SUM(F170:F171)</f>
        <v>7.6999999999999993</v>
      </c>
      <c r="H174" s="143"/>
      <c r="I174" s="134">
        <f>SUM(I170:I173)</f>
        <v>0</v>
      </c>
    </row>
    <row r="175" spans="1:13" ht="16.5" customHeight="1">
      <c r="A175" s="73"/>
      <c r="B175" s="73"/>
      <c r="C175" s="40"/>
      <c r="D175" s="97"/>
      <c r="E175" s="14"/>
      <c r="F175" s="14"/>
      <c r="H175" s="140"/>
      <c r="I175" s="106"/>
    </row>
    <row r="176" spans="1:13" ht="28.5" customHeight="1">
      <c r="A176" s="7" t="s">
        <v>347</v>
      </c>
      <c r="B176" s="8" t="s">
        <v>99</v>
      </c>
      <c r="C176" s="36"/>
      <c r="D176" s="97"/>
      <c r="E176" s="14"/>
      <c r="F176" s="14"/>
      <c r="H176" s="140"/>
      <c r="I176" s="106"/>
    </row>
    <row r="177" spans="1:13" ht="61.5" customHeight="1">
      <c r="A177" s="33" t="s">
        <v>355</v>
      </c>
      <c r="B177" s="19" t="s">
        <v>167</v>
      </c>
      <c r="C177" s="39"/>
      <c r="D177" s="97"/>
      <c r="E177" s="14"/>
      <c r="F177" s="14"/>
      <c r="H177" s="140"/>
      <c r="I177" s="106"/>
      <c r="J177" s="27">
        <v>3.45</v>
      </c>
    </row>
    <row r="178" spans="1:13" ht="21.75" customHeight="1">
      <c r="A178" s="67"/>
      <c r="B178" s="5" t="s">
        <v>75</v>
      </c>
      <c r="C178" s="12" t="s">
        <v>356</v>
      </c>
      <c r="D178" s="81">
        <v>1</v>
      </c>
      <c r="E178" s="154">
        <v>4.2</v>
      </c>
      <c r="F178" s="154">
        <f>D178*E178</f>
        <v>4.2</v>
      </c>
      <c r="G178" s="155"/>
      <c r="H178" s="147">
        <v>0</v>
      </c>
      <c r="I178" s="108">
        <f t="shared" ref="I178:I183" si="17">D178*H178</f>
        <v>0</v>
      </c>
    </row>
    <row r="179" spans="1:13" ht="19.5" customHeight="1">
      <c r="A179" s="67"/>
      <c r="B179" s="5" t="s">
        <v>76</v>
      </c>
      <c r="C179" s="12" t="s">
        <v>356</v>
      </c>
      <c r="D179" s="81">
        <v>1</v>
      </c>
      <c r="E179" s="154">
        <v>4</v>
      </c>
      <c r="F179" s="154">
        <f t="shared" ref="F179:F180" si="18">D179*E179</f>
        <v>4</v>
      </c>
      <c r="G179" s="155"/>
      <c r="H179" s="147">
        <v>0</v>
      </c>
      <c r="I179" s="108">
        <f t="shared" si="17"/>
        <v>0</v>
      </c>
    </row>
    <row r="180" spans="1:13" ht="18.75" customHeight="1">
      <c r="A180" s="67"/>
      <c r="B180" s="5" t="s">
        <v>749</v>
      </c>
      <c r="C180" s="12" t="s">
        <v>356</v>
      </c>
      <c r="D180" s="81">
        <v>1</v>
      </c>
      <c r="E180" s="154">
        <v>3.85</v>
      </c>
      <c r="F180" s="154">
        <f t="shared" si="18"/>
        <v>3.85</v>
      </c>
      <c r="G180" s="155"/>
      <c r="H180" s="147">
        <v>0</v>
      </c>
      <c r="I180" s="108">
        <f t="shared" si="17"/>
        <v>0</v>
      </c>
    </row>
    <row r="181" spans="1:13" ht="18.75" customHeight="1">
      <c r="A181" s="161"/>
      <c r="B181" s="110" t="s">
        <v>750</v>
      </c>
      <c r="C181" s="111" t="s">
        <v>356</v>
      </c>
      <c r="D181" s="81">
        <v>1</v>
      </c>
      <c r="E181" s="154">
        <v>3.45</v>
      </c>
      <c r="F181" s="154">
        <f>D181*E181</f>
        <v>3.45</v>
      </c>
      <c r="G181" s="156"/>
      <c r="H181" s="147">
        <v>0</v>
      </c>
      <c r="I181" s="108">
        <f t="shared" si="17"/>
        <v>0</v>
      </c>
    </row>
    <row r="182" spans="1:13" ht="16.5" customHeight="1">
      <c r="A182" s="67"/>
      <c r="B182" s="5" t="s">
        <v>751</v>
      </c>
      <c r="C182" s="12" t="s">
        <v>356</v>
      </c>
      <c r="D182" s="81">
        <v>1</v>
      </c>
      <c r="E182" s="154">
        <v>3.45</v>
      </c>
      <c r="F182" s="154">
        <f>D182*E182</f>
        <v>3.45</v>
      </c>
      <c r="G182" s="155" t="s">
        <v>724</v>
      </c>
      <c r="H182" s="139">
        <v>0</v>
      </c>
      <c r="I182" s="108">
        <f t="shared" si="17"/>
        <v>0</v>
      </c>
      <c r="J182" s="27">
        <v>3</v>
      </c>
      <c r="M182" s="79">
        <f>-(1-E183/J182)</f>
        <v>8.3333333333333259E-2</v>
      </c>
    </row>
    <row r="183" spans="1:13" ht="21.75" customHeight="1">
      <c r="A183" s="313"/>
      <c r="B183" s="5" t="s">
        <v>752</v>
      </c>
      <c r="C183" s="12" t="s">
        <v>356</v>
      </c>
      <c r="D183" s="81">
        <v>1</v>
      </c>
      <c r="E183" s="154">
        <v>3.25</v>
      </c>
      <c r="F183" s="154">
        <f t="shared" ref="F183" si="19">D183*E183</f>
        <v>3.25</v>
      </c>
      <c r="G183" s="155"/>
      <c r="H183" s="139">
        <v>0</v>
      </c>
      <c r="I183" s="108">
        <f t="shared" si="17"/>
        <v>0</v>
      </c>
    </row>
    <row r="184" spans="1:13" ht="92.25" customHeight="1">
      <c r="A184" s="33" t="s">
        <v>16</v>
      </c>
      <c r="B184" s="4" t="s">
        <v>134</v>
      </c>
      <c r="C184" s="40"/>
      <c r="D184" s="97"/>
      <c r="E184" s="14"/>
      <c r="F184" s="14"/>
      <c r="H184" s="140"/>
      <c r="I184" s="106"/>
      <c r="J184" s="27">
        <v>3.45</v>
      </c>
      <c r="K184" s="77">
        <f>J184*1.2</f>
        <v>4.1399999999999997</v>
      </c>
      <c r="M184" s="79">
        <f>-(1-E187/J184)</f>
        <v>0.11594202898550732</v>
      </c>
    </row>
    <row r="185" spans="1:13" ht="21" customHeight="1">
      <c r="A185" s="33"/>
      <c r="B185" s="5" t="s">
        <v>75</v>
      </c>
      <c r="C185" s="12" t="s">
        <v>356</v>
      </c>
      <c r="D185" s="81">
        <v>1000</v>
      </c>
      <c r="E185" s="64">
        <v>4.2</v>
      </c>
      <c r="F185" s="64">
        <f>D185*E185</f>
        <v>4200</v>
      </c>
      <c r="H185" s="147">
        <v>0</v>
      </c>
      <c r="I185" s="108">
        <f t="shared" ref="I185:I188" si="20">D185*H185</f>
        <v>0</v>
      </c>
      <c r="K185" s="77"/>
      <c r="M185" s="79"/>
    </row>
    <row r="186" spans="1:13" ht="21" customHeight="1">
      <c r="A186" s="33"/>
      <c r="B186" s="5" t="s">
        <v>76</v>
      </c>
      <c r="C186" s="12" t="s">
        <v>356</v>
      </c>
      <c r="D186" s="81">
        <v>1</v>
      </c>
      <c r="E186" s="64">
        <v>4</v>
      </c>
      <c r="F186" s="64">
        <f>D186*E186</f>
        <v>4</v>
      </c>
      <c r="H186" s="147">
        <v>0</v>
      </c>
      <c r="I186" s="108">
        <f t="shared" si="20"/>
        <v>0</v>
      </c>
      <c r="K186" s="77"/>
      <c r="M186" s="79"/>
    </row>
    <row r="187" spans="1:13" ht="16.5" customHeight="1">
      <c r="A187" s="73"/>
      <c r="B187" s="5" t="s">
        <v>749</v>
      </c>
      <c r="C187" s="12" t="s">
        <v>356</v>
      </c>
      <c r="D187" s="81">
        <v>1</v>
      </c>
      <c r="E187" s="64">
        <v>3.85</v>
      </c>
      <c r="F187" s="64">
        <f>D187*E187</f>
        <v>3.85</v>
      </c>
      <c r="G187" s="156" t="s">
        <v>725</v>
      </c>
      <c r="H187" s="147">
        <v>0</v>
      </c>
      <c r="I187" s="108">
        <f t="shared" si="20"/>
        <v>0</v>
      </c>
      <c r="J187" s="27">
        <v>3</v>
      </c>
      <c r="K187" s="77">
        <f>J187*1.2</f>
        <v>3.5999999999999996</v>
      </c>
      <c r="M187" s="79">
        <f>-(1-E188/J187)</f>
        <v>0.15000000000000013</v>
      </c>
    </row>
    <row r="188" spans="1:13" s="1" customFormat="1" ht="15" customHeight="1">
      <c r="A188" s="33"/>
      <c r="B188" s="5" t="s">
        <v>750</v>
      </c>
      <c r="C188" s="12" t="s">
        <v>356</v>
      </c>
      <c r="D188" s="81">
        <v>1</v>
      </c>
      <c r="E188" s="64">
        <v>3.45</v>
      </c>
      <c r="F188" s="64">
        <f>D188*E188</f>
        <v>3.45</v>
      </c>
      <c r="G188" s="156" t="s">
        <v>726</v>
      </c>
      <c r="H188" s="147">
        <v>0</v>
      </c>
      <c r="I188" s="108">
        <f t="shared" si="20"/>
        <v>0</v>
      </c>
    </row>
    <row r="189" spans="1:13" s="1" customFormat="1" ht="76.5" customHeight="1">
      <c r="A189" s="131" t="s">
        <v>17</v>
      </c>
      <c r="B189" s="4" t="s">
        <v>723</v>
      </c>
      <c r="C189" s="11"/>
      <c r="D189" s="98"/>
      <c r="E189" s="14"/>
      <c r="F189" s="14"/>
      <c r="G189" s="27"/>
      <c r="H189" s="140"/>
      <c r="I189" s="106"/>
      <c r="J189" s="1">
        <v>2.1</v>
      </c>
      <c r="K189" s="76">
        <f>J189*1.2</f>
        <v>2.52</v>
      </c>
      <c r="M189" s="79">
        <f>-(1-E192/J189)</f>
        <v>0.83333333333333326</v>
      </c>
    </row>
    <row r="190" spans="1:13" s="1" customFormat="1" ht="21" customHeight="1">
      <c r="A190" s="73"/>
      <c r="B190" s="5" t="s">
        <v>75</v>
      </c>
      <c r="C190" s="12" t="s">
        <v>356</v>
      </c>
      <c r="D190" s="81">
        <v>1000</v>
      </c>
      <c r="E190" s="64">
        <v>4.2</v>
      </c>
      <c r="F190" s="64">
        <f>D190*E190</f>
        <v>4200</v>
      </c>
      <c r="G190" s="27"/>
      <c r="H190" s="147">
        <v>0</v>
      </c>
      <c r="I190" s="108">
        <f t="shared" ref="I190:I193" si="21">D190*H190</f>
        <v>0</v>
      </c>
      <c r="K190" s="76"/>
      <c r="M190" s="79"/>
    </row>
    <row r="191" spans="1:13" s="1" customFormat="1" ht="21" customHeight="1">
      <c r="A191" s="33"/>
      <c r="B191" s="5" t="s">
        <v>76</v>
      </c>
      <c r="C191" s="12" t="s">
        <v>356</v>
      </c>
      <c r="D191" s="81">
        <v>500</v>
      </c>
      <c r="E191" s="64">
        <v>4</v>
      </c>
      <c r="F191" s="64">
        <f>D191*E191</f>
        <v>2000</v>
      </c>
      <c r="G191" s="27"/>
      <c r="H191" s="147">
        <v>0</v>
      </c>
      <c r="I191" s="108">
        <f t="shared" si="21"/>
        <v>0</v>
      </c>
      <c r="K191" s="76"/>
      <c r="M191" s="79"/>
    </row>
    <row r="192" spans="1:13" s="1" customFormat="1" ht="16.5" customHeight="1">
      <c r="A192" s="33"/>
      <c r="B192" s="5" t="s">
        <v>749</v>
      </c>
      <c r="C192" s="12" t="s">
        <v>356</v>
      </c>
      <c r="D192" s="81">
        <v>1</v>
      </c>
      <c r="E192" s="64">
        <v>3.85</v>
      </c>
      <c r="F192" s="64">
        <f>D192*E192</f>
        <v>3.85</v>
      </c>
      <c r="G192" s="156" t="s">
        <v>725</v>
      </c>
      <c r="H192" s="147">
        <v>0</v>
      </c>
      <c r="I192" s="108">
        <f t="shared" si="21"/>
        <v>0</v>
      </c>
      <c r="J192" s="1">
        <v>1.6</v>
      </c>
      <c r="K192" s="76">
        <f>J192*1.2</f>
        <v>1.92</v>
      </c>
      <c r="M192" s="79">
        <f>-(1-E193/J192)</f>
        <v>1.15625</v>
      </c>
    </row>
    <row r="193" spans="1:10" s="1" customFormat="1" ht="19.5" customHeight="1">
      <c r="A193" s="33"/>
      <c r="B193" s="5" t="s">
        <v>750</v>
      </c>
      <c r="C193" s="12" t="s">
        <v>356</v>
      </c>
      <c r="D193" s="81">
        <v>1</v>
      </c>
      <c r="E193" s="64">
        <v>3.45</v>
      </c>
      <c r="F193" s="64">
        <f>D193*E193</f>
        <v>3.45</v>
      </c>
      <c r="G193" s="156" t="s">
        <v>726</v>
      </c>
      <c r="H193" s="147">
        <v>0</v>
      </c>
      <c r="I193" s="108">
        <f t="shared" si="21"/>
        <v>0</v>
      </c>
    </row>
    <row r="194" spans="1:10" s="1" customFormat="1" ht="78" customHeight="1">
      <c r="A194" s="33" t="s">
        <v>19</v>
      </c>
      <c r="B194" s="4" t="s">
        <v>778</v>
      </c>
      <c r="C194" s="11"/>
      <c r="D194" s="81"/>
      <c r="E194" s="14"/>
      <c r="F194" s="14"/>
      <c r="G194" s="27"/>
      <c r="H194" s="140"/>
      <c r="I194" s="106"/>
    </row>
    <row r="195" spans="1:10" s="1" customFormat="1" ht="19.5" customHeight="1">
      <c r="A195" s="33"/>
      <c r="B195" s="5" t="s">
        <v>75</v>
      </c>
      <c r="C195" s="12" t="s">
        <v>356</v>
      </c>
      <c r="D195" s="81">
        <v>1</v>
      </c>
      <c r="E195" s="64">
        <v>4.2</v>
      </c>
      <c r="F195" s="64">
        <f>D195*E195</f>
        <v>4.2</v>
      </c>
      <c r="G195" s="27"/>
      <c r="H195" s="147">
        <v>0</v>
      </c>
      <c r="I195" s="108">
        <f t="shared" ref="I195:I198" si="22">D195*H195</f>
        <v>0</v>
      </c>
    </row>
    <row r="196" spans="1:10" s="1" customFormat="1" ht="19.5" customHeight="1">
      <c r="A196" s="33"/>
      <c r="B196" s="5" t="s">
        <v>76</v>
      </c>
      <c r="C196" s="12" t="s">
        <v>356</v>
      </c>
      <c r="D196" s="81">
        <v>1</v>
      </c>
      <c r="E196" s="64">
        <v>4</v>
      </c>
      <c r="F196" s="64">
        <f>D196*E196</f>
        <v>4</v>
      </c>
      <c r="G196" s="27"/>
      <c r="H196" s="147">
        <v>0</v>
      </c>
      <c r="I196" s="108">
        <f t="shared" si="22"/>
        <v>0</v>
      </c>
    </row>
    <row r="197" spans="1:10" s="1" customFormat="1" ht="19.5" customHeight="1">
      <c r="A197" s="33"/>
      <c r="B197" s="5" t="s">
        <v>749</v>
      </c>
      <c r="C197" s="12" t="s">
        <v>356</v>
      </c>
      <c r="D197" s="81">
        <v>1</v>
      </c>
      <c r="E197" s="64">
        <v>3.85</v>
      </c>
      <c r="F197" s="64">
        <f>D197*E197</f>
        <v>3.85</v>
      </c>
      <c r="G197" s="156" t="s">
        <v>725</v>
      </c>
      <c r="H197" s="147"/>
      <c r="I197" s="108">
        <f t="shared" si="22"/>
        <v>0</v>
      </c>
    </row>
    <row r="198" spans="1:10" s="1" customFormat="1" ht="19.5" customHeight="1">
      <c r="A198" s="33"/>
      <c r="B198" s="5" t="s">
        <v>750</v>
      </c>
      <c r="C198" s="12" t="s">
        <v>356</v>
      </c>
      <c r="D198" s="81">
        <v>1</v>
      </c>
      <c r="E198" s="64">
        <v>3.45</v>
      </c>
      <c r="F198" s="64">
        <f>D198*E198</f>
        <v>3.45</v>
      </c>
      <c r="G198" s="156" t="s">
        <v>726</v>
      </c>
      <c r="H198" s="147">
        <v>0</v>
      </c>
      <c r="I198" s="108">
        <f t="shared" si="22"/>
        <v>0</v>
      </c>
    </row>
    <row r="199" spans="1:10" s="1" customFormat="1" ht="18.75" customHeight="1">
      <c r="A199" s="131" t="s">
        <v>19</v>
      </c>
      <c r="B199" s="56" t="s">
        <v>719</v>
      </c>
      <c r="C199" s="12"/>
      <c r="D199" s="132"/>
      <c r="E199" s="64"/>
      <c r="F199" s="64"/>
      <c r="G199" s="27"/>
      <c r="H199" s="139"/>
      <c r="I199" s="108"/>
    </row>
    <row r="200" spans="1:10" s="1" customFormat="1" ht="32.25" customHeight="1">
      <c r="A200" s="131"/>
      <c r="B200" s="50" t="s">
        <v>720</v>
      </c>
      <c r="C200" s="12"/>
      <c r="D200" s="132"/>
      <c r="E200" s="64"/>
      <c r="F200" s="64"/>
      <c r="G200" s="27"/>
      <c r="H200" s="139"/>
      <c r="I200" s="108"/>
      <c r="J200" s="1">
        <v>1.35</v>
      </c>
    </row>
    <row r="201" spans="1:10" s="1" customFormat="1" ht="16.5" customHeight="1">
      <c r="A201" s="133"/>
      <c r="B201" s="50" t="s">
        <v>654</v>
      </c>
      <c r="C201" s="53" t="s">
        <v>356</v>
      </c>
      <c r="D201" s="81">
        <v>100</v>
      </c>
      <c r="E201" s="64">
        <v>1.35</v>
      </c>
      <c r="F201" s="64">
        <f>D201*E201</f>
        <v>135</v>
      </c>
      <c r="G201" s="27"/>
      <c r="H201" s="139">
        <v>0</v>
      </c>
      <c r="I201" s="108">
        <f t="shared" ref="I201:I208" si="23">D201*H201</f>
        <v>0</v>
      </c>
      <c r="J201" s="1">
        <v>0.7</v>
      </c>
    </row>
    <row r="202" spans="1:10">
      <c r="A202" s="133"/>
      <c r="B202" s="50" t="s">
        <v>655</v>
      </c>
      <c r="C202" s="53" t="s">
        <v>356</v>
      </c>
      <c r="D202" s="81">
        <v>1</v>
      </c>
      <c r="E202" s="64">
        <v>0.7</v>
      </c>
      <c r="F202" s="64">
        <f>D202*E202</f>
        <v>0.7</v>
      </c>
      <c r="H202" s="139">
        <v>0</v>
      </c>
      <c r="I202" s="108">
        <f t="shared" si="23"/>
        <v>0</v>
      </c>
    </row>
    <row r="203" spans="1:10">
      <c r="A203" s="33" t="s">
        <v>20</v>
      </c>
      <c r="B203" s="54" t="s">
        <v>661</v>
      </c>
      <c r="C203" s="52"/>
      <c r="D203" s="99"/>
      <c r="E203" s="14"/>
      <c r="F203" s="14"/>
      <c r="H203" s="140"/>
      <c r="I203" s="108">
        <f t="shared" si="23"/>
        <v>0</v>
      </c>
      <c r="J203" s="27">
        <v>1.4</v>
      </c>
    </row>
    <row r="204" spans="1:10">
      <c r="A204" s="51"/>
      <c r="B204" s="54" t="s">
        <v>651</v>
      </c>
      <c r="C204" s="53" t="s">
        <v>356</v>
      </c>
      <c r="D204" s="81">
        <v>300</v>
      </c>
      <c r="E204" s="64">
        <v>1.4</v>
      </c>
      <c r="F204" s="69">
        <f>E204*D204</f>
        <v>420</v>
      </c>
      <c r="H204" s="139">
        <v>0</v>
      </c>
      <c r="I204" s="108">
        <f t="shared" si="23"/>
        <v>0</v>
      </c>
    </row>
    <row r="205" spans="1:10" ht="30">
      <c r="A205" s="33" t="s">
        <v>21</v>
      </c>
      <c r="B205" s="54" t="s">
        <v>657</v>
      </c>
      <c r="C205" s="12"/>
      <c r="D205" s="91"/>
      <c r="E205" s="64"/>
      <c r="F205" s="64"/>
      <c r="H205" s="139"/>
      <c r="I205" s="108">
        <f t="shared" si="23"/>
        <v>0</v>
      </c>
      <c r="J205" s="27">
        <v>0.8</v>
      </c>
    </row>
    <row r="206" spans="1:10" ht="16.5" customHeight="1">
      <c r="A206" s="33"/>
      <c r="B206" s="55" t="s">
        <v>656</v>
      </c>
      <c r="C206" s="12" t="s">
        <v>356</v>
      </c>
      <c r="D206" s="81">
        <v>7500</v>
      </c>
      <c r="E206" s="64">
        <v>0.8</v>
      </c>
      <c r="F206" s="69">
        <f>E206*D206</f>
        <v>6000</v>
      </c>
      <c r="H206" s="139">
        <v>0</v>
      </c>
      <c r="I206" s="108">
        <f t="shared" si="23"/>
        <v>0</v>
      </c>
    </row>
    <row r="207" spans="1:10" ht="29.25" customHeight="1">
      <c r="A207" s="33" t="s">
        <v>67</v>
      </c>
      <c r="B207" s="50" t="s">
        <v>748</v>
      </c>
      <c r="C207" s="12"/>
      <c r="D207" s="81"/>
      <c r="E207" s="14"/>
      <c r="F207" s="14"/>
      <c r="G207" s="27" t="s">
        <v>747</v>
      </c>
      <c r="H207" s="139"/>
      <c r="I207" s="108">
        <f t="shared" si="23"/>
        <v>0</v>
      </c>
    </row>
    <row r="208" spans="1:10" ht="16.5" customHeight="1">
      <c r="A208" s="33"/>
      <c r="B208" s="50" t="s">
        <v>656</v>
      </c>
      <c r="C208" s="12" t="s">
        <v>356</v>
      </c>
      <c r="D208" s="81">
        <v>7500</v>
      </c>
      <c r="E208" s="64">
        <v>1.3</v>
      </c>
      <c r="F208" s="64">
        <f>D208*E208</f>
        <v>9750</v>
      </c>
      <c r="H208" s="160">
        <v>0</v>
      </c>
      <c r="I208" s="108">
        <f t="shared" si="23"/>
        <v>0</v>
      </c>
    </row>
    <row r="209" spans="1:9" ht="88.5" customHeight="1">
      <c r="A209" s="33" t="s">
        <v>783</v>
      </c>
      <c r="B209" s="50" t="s">
        <v>818</v>
      </c>
      <c r="C209" s="12"/>
      <c r="D209" s="81"/>
      <c r="E209" s="64"/>
      <c r="F209" s="64"/>
      <c r="H209" s="139"/>
      <c r="I209" s="108"/>
    </row>
    <row r="210" spans="1:9" ht="16.5" customHeight="1">
      <c r="A210" s="33"/>
      <c r="B210" s="50" t="s">
        <v>423</v>
      </c>
      <c r="C210" s="12" t="s">
        <v>370</v>
      </c>
      <c r="D210" s="81">
        <v>1</v>
      </c>
      <c r="E210" s="64">
        <v>1.3</v>
      </c>
      <c r="F210" s="64">
        <f>D210*E210</f>
        <v>1.3</v>
      </c>
      <c r="H210" s="139">
        <v>0</v>
      </c>
      <c r="I210" s="108">
        <f t="shared" ref="I210" si="24">D210*H210</f>
        <v>0</v>
      </c>
    </row>
    <row r="211" spans="1:9" ht="93.75" customHeight="1">
      <c r="A211" s="33" t="s">
        <v>784</v>
      </c>
      <c r="B211" s="50" t="s">
        <v>819</v>
      </c>
      <c r="C211" s="12"/>
      <c r="D211" s="81"/>
      <c r="E211" s="64"/>
      <c r="F211" s="64"/>
      <c r="H211" s="139"/>
      <c r="I211" s="108"/>
    </row>
    <row r="212" spans="1:9" ht="16.5" customHeight="1">
      <c r="A212" s="33"/>
      <c r="B212" s="50" t="s">
        <v>423</v>
      </c>
      <c r="C212" s="12" t="s">
        <v>370</v>
      </c>
      <c r="D212" s="81">
        <v>1</v>
      </c>
      <c r="E212" s="64">
        <v>1.3</v>
      </c>
      <c r="F212" s="64">
        <f>D212*E212</f>
        <v>1.3</v>
      </c>
      <c r="H212" s="139">
        <v>0</v>
      </c>
      <c r="I212" s="108">
        <f t="shared" ref="I212" si="25">D212*H212</f>
        <v>0</v>
      </c>
    </row>
    <row r="213" spans="1:9" ht="90" customHeight="1">
      <c r="A213" s="33" t="s">
        <v>785</v>
      </c>
      <c r="B213" s="50" t="s">
        <v>820</v>
      </c>
      <c r="C213" s="12"/>
      <c r="D213" s="81"/>
      <c r="E213" s="64"/>
      <c r="F213" s="64"/>
      <c r="H213" s="139"/>
      <c r="I213" s="108"/>
    </row>
    <row r="214" spans="1:9" ht="16.5" customHeight="1">
      <c r="A214" s="33"/>
      <c r="B214" s="50" t="s">
        <v>423</v>
      </c>
      <c r="C214" s="12" t="s">
        <v>370</v>
      </c>
      <c r="D214" s="81">
        <v>1</v>
      </c>
      <c r="E214" s="64">
        <v>1.3</v>
      </c>
      <c r="F214" s="64">
        <f>D214*E214</f>
        <v>1.3</v>
      </c>
      <c r="H214" s="139">
        <v>0</v>
      </c>
      <c r="I214" s="108">
        <f t="shared" ref="I214" si="26">D214*H214</f>
        <v>0</v>
      </c>
    </row>
    <row r="215" spans="1:9" ht="92.25" customHeight="1">
      <c r="A215" s="33" t="s">
        <v>787</v>
      </c>
      <c r="B215" s="50" t="s">
        <v>821</v>
      </c>
      <c r="C215" s="12"/>
      <c r="D215" s="81"/>
      <c r="E215" s="64"/>
      <c r="F215" s="64"/>
      <c r="H215" s="139"/>
      <c r="I215" s="108"/>
    </row>
    <row r="216" spans="1:9" ht="16.5" customHeight="1">
      <c r="A216" s="33"/>
      <c r="B216" s="50" t="s">
        <v>423</v>
      </c>
      <c r="C216" s="12" t="s">
        <v>370</v>
      </c>
      <c r="D216" s="81">
        <v>1</v>
      </c>
      <c r="E216" s="64">
        <v>1.3</v>
      </c>
      <c r="F216" s="64">
        <f>D216*E216</f>
        <v>1.3</v>
      </c>
      <c r="H216" s="139">
        <v>0</v>
      </c>
      <c r="I216" s="108">
        <f t="shared" ref="I216" si="27">D216*H216</f>
        <v>0</v>
      </c>
    </row>
    <row r="217" spans="1:9" ht="90" customHeight="1">
      <c r="A217" s="33" t="s">
        <v>791</v>
      </c>
      <c r="B217" s="50" t="s">
        <v>823</v>
      </c>
      <c r="C217" s="12"/>
      <c r="D217" s="81"/>
      <c r="E217" s="64"/>
      <c r="F217" s="64"/>
      <c r="H217" s="139"/>
      <c r="I217" s="108"/>
    </row>
    <row r="218" spans="1:9" ht="16.5" customHeight="1">
      <c r="A218" s="33"/>
      <c r="B218" s="50" t="s">
        <v>423</v>
      </c>
      <c r="C218" s="12" t="s">
        <v>370</v>
      </c>
      <c r="D218" s="81">
        <v>1</v>
      </c>
      <c r="E218" s="64">
        <v>1.3</v>
      </c>
      <c r="F218" s="64">
        <f>D218*E218</f>
        <v>1.3</v>
      </c>
      <c r="H218" s="139">
        <v>0</v>
      </c>
      <c r="I218" s="108">
        <f t="shared" ref="I218" si="28">D218*H218</f>
        <v>0</v>
      </c>
    </row>
    <row r="219" spans="1:9" ht="91.5" customHeight="1">
      <c r="A219" s="33" t="s">
        <v>792</v>
      </c>
      <c r="B219" s="50" t="s">
        <v>822</v>
      </c>
      <c r="C219" s="12"/>
      <c r="D219" s="81"/>
      <c r="E219" s="64"/>
      <c r="F219" s="64"/>
      <c r="H219" s="139"/>
      <c r="I219" s="108"/>
    </row>
    <row r="220" spans="1:9" ht="16.5" customHeight="1">
      <c r="A220" s="33"/>
      <c r="B220" s="50" t="s">
        <v>423</v>
      </c>
      <c r="C220" s="12" t="s">
        <v>370</v>
      </c>
      <c r="D220" s="81">
        <v>1</v>
      </c>
      <c r="E220" s="64">
        <v>1.3</v>
      </c>
      <c r="F220" s="64">
        <f>D220*E220</f>
        <v>1.3</v>
      </c>
      <c r="H220" s="139">
        <v>0</v>
      </c>
      <c r="I220" s="108">
        <f t="shared" ref="I220:I232" si="29">D220*H220</f>
        <v>0</v>
      </c>
    </row>
    <row r="221" spans="1:9" ht="32.25" customHeight="1">
      <c r="A221" s="33" t="s">
        <v>785</v>
      </c>
      <c r="B221" s="50" t="s">
        <v>786</v>
      </c>
      <c r="C221" s="12"/>
      <c r="D221" s="81"/>
      <c r="E221" s="64"/>
      <c r="F221" s="64"/>
      <c r="H221" s="139"/>
      <c r="I221" s="108"/>
    </row>
    <row r="222" spans="1:9" ht="16.5" customHeight="1">
      <c r="A222" s="33"/>
      <c r="B222" s="50" t="s">
        <v>782</v>
      </c>
      <c r="C222" s="12" t="s">
        <v>370</v>
      </c>
      <c r="D222" s="81">
        <v>1</v>
      </c>
      <c r="E222" s="64"/>
      <c r="F222" s="64"/>
      <c r="H222" s="139">
        <v>0</v>
      </c>
      <c r="I222" s="108">
        <f t="shared" si="29"/>
        <v>0</v>
      </c>
    </row>
    <row r="223" spans="1:9" ht="34.5" customHeight="1">
      <c r="A223" s="33" t="s">
        <v>787</v>
      </c>
      <c r="B223" s="50" t="s">
        <v>788</v>
      </c>
      <c r="C223" s="12"/>
      <c r="D223" s="81"/>
      <c r="E223" s="64"/>
      <c r="F223" s="64"/>
      <c r="H223" s="139"/>
      <c r="I223" s="108"/>
    </row>
    <row r="224" spans="1:9" ht="16.5" customHeight="1">
      <c r="A224" s="33"/>
      <c r="B224" s="50" t="s">
        <v>782</v>
      </c>
      <c r="C224" s="12" t="s">
        <v>370</v>
      </c>
      <c r="D224" s="81">
        <v>1</v>
      </c>
      <c r="E224" s="64"/>
      <c r="F224" s="64"/>
      <c r="H224" s="139">
        <v>0</v>
      </c>
      <c r="I224" s="108">
        <f t="shared" si="29"/>
        <v>0</v>
      </c>
    </row>
    <row r="225" spans="1:9" ht="31.5" customHeight="1">
      <c r="A225" s="33" t="s">
        <v>791</v>
      </c>
      <c r="B225" s="56" t="s">
        <v>790</v>
      </c>
      <c r="C225" s="12"/>
      <c r="D225" s="81"/>
      <c r="E225" s="64"/>
      <c r="F225" s="64"/>
      <c r="H225" s="139"/>
      <c r="I225" s="108"/>
    </row>
    <row r="226" spans="1:9" ht="16.5" customHeight="1">
      <c r="A226" s="33"/>
      <c r="B226" s="50" t="s">
        <v>789</v>
      </c>
      <c r="C226" s="12" t="s">
        <v>767</v>
      </c>
      <c r="D226" s="81">
        <v>1</v>
      </c>
      <c r="E226" s="64"/>
      <c r="F226" s="64"/>
      <c r="H226" s="139">
        <v>0</v>
      </c>
      <c r="I226" s="108">
        <f t="shared" si="29"/>
        <v>0</v>
      </c>
    </row>
    <row r="227" spans="1:9" ht="16.5" customHeight="1">
      <c r="A227" s="33" t="s">
        <v>792</v>
      </c>
      <c r="B227" s="56" t="s">
        <v>797</v>
      </c>
      <c r="C227" s="12"/>
      <c r="D227" s="81"/>
      <c r="E227" s="64"/>
      <c r="F227" s="64"/>
      <c r="H227" s="139"/>
      <c r="I227" s="108">
        <f t="shared" si="29"/>
        <v>0</v>
      </c>
    </row>
    <row r="228" spans="1:9" ht="16.5" customHeight="1">
      <c r="A228" s="33"/>
      <c r="B228" s="50" t="s">
        <v>423</v>
      </c>
      <c r="C228" s="12" t="s">
        <v>370</v>
      </c>
      <c r="D228" s="81">
        <v>1</v>
      </c>
      <c r="E228" s="64"/>
      <c r="F228" s="64"/>
      <c r="H228" s="139">
        <v>0</v>
      </c>
      <c r="I228" s="108">
        <f t="shared" si="29"/>
        <v>0</v>
      </c>
    </row>
    <row r="229" spans="1:9" ht="16.5" customHeight="1">
      <c r="A229" s="33" t="s">
        <v>793</v>
      </c>
      <c r="B229" s="56" t="s">
        <v>798</v>
      </c>
      <c r="C229" s="12"/>
      <c r="D229" s="81"/>
      <c r="E229" s="64"/>
      <c r="F229" s="64"/>
      <c r="H229" s="139"/>
      <c r="I229" s="108">
        <f t="shared" si="29"/>
        <v>0</v>
      </c>
    </row>
    <row r="230" spans="1:9" ht="16.5" customHeight="1">
      <c r="A230" s="33"/>
      <c r="B230" s="50" t="s">
        <v>796</v>
      </c>
      <c r="C230" s="12" t="s">
        <v>370</v>
      </c>
      <c r="D230" s="81">
        <v>1</v>
      </c>
      <c r="E230" s="64"/>
      <c r="F230" s="64"/>
      <c r="H230" s="139">
        <v>0</v>
      </c>
      <c r="I230" s="108">
        <f t="shared" si="29"/>
        <v>0</v>
      </c>
    </row>
    <row r="231" spans="1:9" ht="16.5" customHeight="1">
      <c r="A231" s="33" t="s">
        <v>794</v>
      </c>
      <c r="B231" s="50" t="s">
        <v>799</v>
      </c>
      <c r="C231" s="12"/>
      <c r="D231" s="81"/>
      <c r="E231" s="64"/>
      <c r="F231" s="64"/>
      <c r="H231" s="139"/>
      <c r="I231" s="108">
        <f t="shared" si="29"/>
        <v>0</v>
      </c>
    </row>
    <row r="232" spans="1:9" ht="16.5" customHeight="1">
      <c r="A232" s="33"/>
      <c r="B232" s="50" t="s">
        <v>796</v>
      </c>
      <c r="C232" s="12" t="s">
        <v>370</v>
      </c>
      <c r="D232" s="81">
        <v>1</v>
      </c>
      <c r="E232" s="64"/>
      <c r="F232" s="64"/>
      <c r="H232" s="139">
        <v>0</v>
      </c>
      <c r="I232" s="108">
        <f t="shared" si="29"/>
        <v>0</v>
      </c>
    </row>
    <row r="233" spans="1:9" ht="16.5" customHeight="1">
      <c r="A233" s="33"/>
      <c r="B233" s="50"/>
      <c r="C233" s="12"/>
      <c r="D233" s="81"/>
      <c r="E233" s="64"/>
      <c r="F233" s="64"/>
      <c r="H233" s="139"/>
      <c r="I233" s="108"/>
    </row>
    <row r="234" spans="1:9">
      <c r="A234" s="33"/>
      <c r="B234" s="34" t="s">
        <v>643</v>
      </c>
      <c r="C234" s="37"/>
      <c r="D234" s="100"/>
      <c r="E234" s="14"/>
      <c r="F234" s="63">
        <f>F182+F183+F187+F188+F192+F193+F201+F202+F204+F206</f>
        <v>6577</v>
      </c>
      <c r="H234" s="140"/>
      <c r="I234" s="134">
        <f>I178+I179+I180+I181+I182+I183+I185+I186+I187+I188+I190+I191+I192+I193+I195+I196+I201+I202+I204+I206+I208+I210+I212+I214+I216+I218+I220+I222+I224+I226+I228+I230+I232</f>
        <v>0</v>
      </c>
    </row>
    <row r="235" spans="1:9">
      <c r="A235" s="73"/>
      <c r="B235" s="73"/>
      <c r="C235" s="40"/>
      <c r="D235" s="101"/>
      <c r="E235" s="64"/>
      <c r="F235" s="64"/>
    </row>
    <row r="236" spans="1:9">
      <c r="A236" s="73"/>
      <c r="B236" s="73"/>
      <c r="C236" s="40"/>
      <c r="D236" s="101"/>
      <c r="E236" s="14"/>
      <c r="F236" s="14"/>
    </row>
    <row r="237" spans="1:9" ht="18.75">
      <c r="A237" s="48" t="s">
        <v>170</v>
      </c>
      <c r="B237" s="48"/>
      <c r="C237" s="48"/>
      <c r="D237" s="101"/>
      <c r="E237" s="14"/>
      <c r="F237" s="14"/>
    </row>
    <row r="238" spans="1:9">
      <c r="A238" s="73"/>
      <c r="B238" s="73"/>
      <c r="C238" s="40"/>
      <c r="D238" s="101"/>
      <c r="E238" s="14"/>
      <c r="F238" s="14"/>
    </row>
    <row r="239" spans="1:9" ht="18.75">
      <c r="A239" s="7" t="s">
        <v>343</v>
      </c>
      <c r="B239" s="8" t="s">
        <v>349</v>
      </c>
      <c r="C239" s="58"/>
      <c r="D239" s="136">
        <f>I49</f>
        <v>0</v>
      </c>
      <c r="E239" s="14"/>
      <c r="F239" s="65">
        <f>F49</f>
        <v>1277.4499999999998</v>
      </c>
    </row>
    <row r="240" spans="1:9" ht="18.75">
      <c r="A240" s="7" t="s">
        <v>344</v>
      </c>
      <c r="B240" s="8" t="s">
        <v>350</v>
      </c>
      <c r="C240" s="58"/>
      <c r="D240" s="136">
        <f>I86</f>
        <v>0</v>
      </c>
      <c r="E240" s="14"/>
      <c r="F240" s="65">
        <f>F86</f>
        <v>21574.3</v>
      </c>
    </row>
    <row r="241" spans="1:6" ht="18.75">
      <c r="A241" s="7" t="s">
        <v>347</v>
      </c>
      <c r="B241" s="8" t="s">
        <v>346</v>
      </c>
      <c r="C241" s="58"/>
      <c r="D241" s="136">
        <f>I103</f>
        <v>0</v>
      </c>
      <c r="E241" s="14"/>
      <c r="F241" s="65">
        <f>F103</f>
        <v>40478</v>
      </c>
    </row>
    <row r="242" spans="1:6" ht="18.75">
      <c r="A242" s="7" t="s">
        <v>348</v>
      </c>
      <c r="B242" s="8" t="s">
        <v>354</v>
      </c>
      <c r="C242" s="58"/>
      <c r="D242" s="136">
        <f>I113</f>
        <v>0</v>
      </c>
      <c r="E242" s="14"/>
      <c r="F242" s="65">
        <f>F113</f>
        <v>3843.4</v>
      </c>
    </row>
    <row r="243" spans="1:6" ht="18.75">
      <c r="A243" s="7" t="s">
        <v>371</v>
      </c>
      <c r="B243" s="8" t="s">
        <v>375</v>
      </c>
      <c r="C243" s="58"/>
      <c r="D243" s="136">
        <f>I119</f>
        <v>0</v>
      </c>
      <c r="E243" s="14"/>
      <c r="F243" s="65">
        <f>F119</f>
        <v>5525</v>
      </c>
    </row>
    <row r="244" spans="1:6" ht="18.75">
      <c r="A244" s="7" t="s">
        <v>367</v>
      </c>
      <c r="B244" s="8" t="s">
        <v>363</v>
      </c>
      <c r="C244" s="58"/>
      <c r="D244" s="136">
        <f>I127</f>
        <v>0</v>
      </c>
      <c r="E244" s="14"/>
      <c r="F244" s="65">
        <f>F127</f>
        <v>20.100000000000001</v>
      </c>
    </row>
    <row r="245" spans="1:6" ht="18.75">
      <c r="A245" s="7" t="s">
        <v>377</v>
      </c>
      <c r="B245" s="8" t="s">
        <v>372</v>
      </c>
      <c r="C245" s="58"/>
      <c r="D245" s="136">
        <f>I140</f>
        <v>0</v>
      </c>
      <c r="E245" s="14"/>
      <c r="F245" s="65">
        <f>F140</f>
        <v>270.39999999999998</v>
      </c>
    </row>
    <row r="246" spans="1:6" ht="18.75">
      <c r="A246" s="73"/>
      <c r="B246" s="8" t="s">
        <v>701</v>
      </c>
      <c r="C246" s="59"/>
      <c r="D246" s="136">
        <f>SUM(D239:D245)</f>
        <v>0</v>
      </c>
      <c r="E246" s="14"/>
      <c r="F246" s="66">
        <f>SUM(F239:F245)</f>
        <v>72988.649999999994</v>
      </c>
    </row>
    <row r="247" spans="1:6" ht="18.75">
      <c r="A247" s="73"/>
      <c r="B247" s="8"/>
      <c r="C247" s="59"/>
      <c r="D247" s="101"/>
      <c r="E247" s="14"/>
      <c r="F247" s="14"/>
    </row>
    <row r="248" spans="1:6" ht="18.75">
      <c r="A248" s="48" t="s">
        <v>171</v>
      </c>
      <c r="B248" s="48"/>
      <c r="C248" s="48"/>
      <c r="D248" s="101"/>
      <c r="E248" s="14"/>
      <c r="F248" s="14"/>
    </row>
    <row r="249" spans="1:6">
      <c r="A249" s="73"/>
      <c r="B249" s="73"/>
      <c r="C249" s="40"/>
      <c r="D249" s="101"/>
      <c r="E249" s="14"/>
      <c r="F249" s="14"/>
    </row>
    <row r="250" spans="1:6" ht="18.75">
      <c r="A250" s="7" t="s">
        <v>343</v>
      </c>
      <c r="B250" s="8" t="s">
        <v>74</v>
      </c>
      <c r="C250" s="58"/>
      <c r="D250" s="137">
        <f>I166</f>
        <v>0</v>
      </c>
      <c r="E250" s="14"/>
      <c r="F250" s="65">
        <f>F166</f>
        <v>202548.9</v>
      </c>
    </row>
    <row r="251" spans="1:6" ht="18.75">
      <c r="A251" s="7" t="s">
        <v>344</v>
      </c>
      <c r="B251" s="8" t="s">
        <v>77</v>
      </c>
      <c r="C251" s="58"/>
      <c r="D251" s="137">
        <f>I174</f>
        <v>0</v>
      </c>
      <c r="E251" s="14"/>
      <c r="F251" s="65">
        <f>F174</f>
        <v>7.6999999999999993</v>
      </c>
    </row>
    <row r="252" spans="1:6" ht="18.75">
      <c r="A252" s="7" t="s">
        <v>347</v>
      </c>
      <c r="B252" s="8" t="s">
        <v>99</v>
      </c>
      <c r="C252" s="58"/>
      <c r="D252" s="137">
        <f>I234</f>
        <v>0</v>
      </c>
      <c r="E252" s="14"/>
      <c r="F252" s="65">
        <f>F234</f>
        <v>6577</v>
      </c>
    </row>
    <row r="253" spans="1:6" ht="18.75">
      <c r="A253" s="73"/>
      <c r="B253" s="8" t="s">
        <v>702</v>
      </c>
      <c r="C253" s="59"/>
      <c r="D253" s="137">
        <f>SUM(D250:D252)</f>
        <v>0</v>
      </c>
      <c r="E253" s="14"/>
      <c r="F253" s="66">
        <f>SUM(F250:F252)</f>
        <v>209133.6</v>
      </c>
    </row>
    <row r="254" spans="1:6">
      <c r="A254" s="73"/>
      <c r="B254" s="73"/>
      <c r="C254" s="59"/>
      <c r="D254" s="101"/>
      <c r="E254" s="14"/>
      <c r="F254" s="14"/>
    </row>
    <row r="255" spans="1:6" ht="18.75">
      <c r="A255" s="73"/>
      <c r="B255" s="8" t="s">
        <v>620</v>
      </c>
      <c r="C255" s="60"/>
      <c r="D255" s="136">
        <f>D246+D253</f>
        <v>0</v>
      </c>
      <c r="E255" s="14"/>
      <c r="F255" s="63">
        <f>F246+F253</f>
        <v>282122.25</v>
      </c>
    </row>
    <row r="256" spans="1:6">
      <c r="A256" s="61"/>
      <c r="B256" s="61"/>
      <c r="C256" s="41"/>
      <c r="D256" s="102"/>
    </row>
    <row r="257" spans="1:4">
      <c r="A257" s="61"/>
      <c r="B257" s="61"/>
      <c r="C257" s="41"/>
      <c r="D257" s="102"/>
    </row>
    <row r="258" spans="1:4">
      <c r="A258" s="61"/>
      <c r="B258" s="61"/>
      <c r="C258" s="41"/>
      <c r="D258" s="102"/>
    </row>
    <row r="259" spans="1:4">
      <c r="A259" s="61"/>
      <c r="B259" s="61"/>
      <c r="C259" s="41"/>
      <c r="D259" s="102"/>
    </row>
    <row r="260" spans="1:4">
      <c r="A260" s="61"/>
      <c r="B260" s="61"/>
      <c r="C260" s="41"/>
      <c r="D260" s="102"/>
    </row>
    <row r="261" spans="1:4">
      <c r="A261" s="61"/>
      <c r="B261" s="61"/>
      <c r="C261" s="41"/>
      <c r="D261" s="102"/>
    </row>
    <row r="262" spans="1:4">
      <c r="A262" s="61"/>
      <c r="B262" s="61"/>
      <c r="C262" s="41"/>
      <c r="D262" s="102"/>
    </row>
    <row r="263" spans="1:4">
      <c r="A263" s="61"/>
      <c r="B263" s="61"/>
      <c r="C263" s="41"/>
      <c r="D263" s="102"/>
    </row>
    <row r="264" spans="1:4">
      <c r="A264" s="61"/>
      <c r="B264" s="61"/>
      <c r="C264" s="41"/>
      <c r="D264" s="102"/>
    </row>
    <row r="265" spans="1:4">
      <c r="A265" s="61"/>
      <c r="B265" s="61"/>
      <c r="C265" s="41"/>
      <c r="D265" s="102"/>
    </row>
    <row r="266" spans="1:4">
      <c r="A266" s="61"/>
      <c r="B266" s="61"/>
      <c r="C266" s="41"/>
      <c r="D266" s="102"/>
    </row>
    <row r="267" spans="1:4">
      <c r="A267" s="61"/>
      <c r="B267" s="61"/>
      <c r="C267" s="41"/>
      <c r="D267" s="102"/>
    </row>
    <row r="268" spans="1:4">
      <c r="A268" s="61"/>
      <c r="B268" s="61"/>
      <c r="C268" s="41"/>
      <c r="D268" s="102"/>
    </row>
    <row r="269" spans="1:4">
      <c r="A269" s="61"/>
      <c r="B269" s="61"/>
      <c r="C269" s="41"/>
      <c r="D269" s="102"/>
    </row>
    <row r="270" spans="1:4">
      <c r="A270" s="61"/>
      <c r="B270" s="61"/>
      <c r="C270" s="41"/>
      <c r="D270" s="102"/>
    </row>
    <row r="271" spans="1:4">
      <c r="A271" s="61"/>
      <c r="B271" s="61"/>
      <c r="C271" s="41"/>
      <c r="D271" s="102"/>
    </row>
    <row r="272" spans="1:4">
      <c r="A272" s="61"/>
      <c r="B272" s="61"/>
      <c r="C272" s="41"/>
      <c r="D272" s="102"/>
    </row>
    <row r="273" spans="1:4">
      <c r="A273" s="61"/>
      <c r="B273" s="61"/>
      <c r="C273" s="41"/>
      <c r="D273" s="102"/>
    </row>
    <row r="274" spans="1:4">
      <c r="A274" s="61"/>
      <c r="B274" s="61"/>
      <c r="C274" s="41"/>
      <c r="D274" s="102"/>
    </row>
    <row r="275" spans="1:4">
      <c r="A275" s="61"/>
      <c r="B275" s="61"/>
      <c r="C275" s="41"/>
      <c r="D275" s="102"/>
    </row>
    <row r="276" spans="1:4">
      <c r="A276" s="61"/>
      <c r="B276" s="61"/>
      <c r="C276" s="41"/>
      <c r="D276" s="102"/>
    </row>
    <row r="277" spans="1:4">
      <c r="A277" s="61"/>
      <c r="B277" s="61"/>
      <c r="C277" s="41"/>
      <c r="D277" s="102"/>
    </row>
    <row r="278" spans="1:4">
      <c r="A278" s="61"/>
      <c r="B278" s="61"/>
      <c r="C278" s="41"/>
      <c r="D278" s="102"/>
    </row>
    <row r="279" spans="1:4">
      <c r="A279" s="61"/>
      <c r="B279" s="61"/>
      <c r="C279" s="41"/>
      <c r="D279" s="102"/>
    </row>
    <row r="280" spans="1:4">
      <c r="A280" s="61"/>
      <c r="B280" s="61"/>
      <c r="C280" s="41"/>
      <c r="D280" s="102"/>
    </row>
    <row r="281" spans="1:4">
      <c r="A281" s="61"/>
      <c r="B281" s="61"/>
      <c r="C281" s="41"/>
      <c r="D281" s="102"/>
    </row>
    <row r="282" spans="1:4">
      <c r="A282" s="61"/>
      <c r="B282" s="61"/>
      <c r="C282" s="41"/>
      <c r="D282" s="103"/>
    </row>
    <row r="283" spans="1:4">
      <c r="A283" s="61"/>
      <c r="B283" s="61"/>
      <c r="C283" s="41"/>
      <c r="D283" s="103"/>
    </row>
    <row r="284" spans="1:4">
      <c r="A284" s="61"/>
      <c r="B284" s="61"/>
      <c r="C284" s="41"/>
      <c r="D284" s="103"/>
    </row>
    <row r="285" spans="1:4">
      <c r="A285" s="61"/>
      <c r="B285" s="61"/>
      <c r="C285" s="41"/>
      <c r="D285" s="103"/>
    </row>
    <row r="286" spans="1:4">
      <c r="A286" s="61"/>
      <c r="B286" s="61"/>
      <c r="C286" s="41"/>
      <c r="D286" s="103"/>
    </row>
    <row r="287" spans="1:4">
      <c r="A287" s="61"/>
      <c r="B287" s="61"/>
      <c r="C287" s="41"/>
      <c r="D287" s="103"/>
    </row>
    <row r="288" spans="1:4">
      <c r="A288" s="61"/>
      <c r="B288" s="61"/>
      <c r="C288" s="41"/>
      <c r="D288" s="103"/>
    </row>
    <row r="289" spans="1:4">
      <c r="A289" s="61"/>
      <c r="B289" s="61"/>
      <c r="C289" s="41"/>
      <c r="D289" s="103"/>
    </row>
    <row r="290" spans="1:4">
      <c r="A290" s="61"/>
      <c r="B290" s="61"/>
      <c r="C290" s="41"/>
      <c r="D290" s="103"/>
    </row>
    <row r="291" spans="1:4">
      <c r="A291" s="61"/>
      <c r="B291" s="61"/>
      <c r="C291" s="41"/>
      <c r="D291" s="103"/>
    </row>
    <row r="292" spans="1:4">
      <c r="A292" s="61"/>
      <c r="B292" s="61"/>
      <c r="C292" s="41"/>
      <c r="D292" s="103"/>
    </row>
    <row r="293" spans="1:4">
      <c r="A293" s="61"/>
      <c r="B293" s="61"/>
      <c r="C293" s="41"/>
      <c r="D293" s="103"/>
    </row>
    <row r="294" spans="1:4">
      <c r="A294" s="61"/>
      <c r="B294" s="61"/>
      <c r="C294" s="41"/>
      <c r="D294" s="103"/>
    </row>
    <row r="295" spans="1:4">
      <c r="A295" s="61"/>
      <c r="B295" s="61"/>
      <c r="C295" s="41"/>
      <c r="D295" s="103"/>
    </row>
    <row r="296" spans="1:4">
      <c r="A296" s="61"/>
      <c r="B296" s="61"/>
      <c r="C296" s="41"/>
      <c r="D296" s="103"/>
    </row>
    <row r="297" spans="1:4">
      <c r="A297" s="61"/>
      <c r="B297" s="61"/>
      <c r="C297" s="41"/>
      <c r="D297" s="103"/>
    </row>
    <row r="298" spans="1:4">
      <c r="A298" s="61"/>
      <c r="B298" s="61"/>
      <c r="C298" s="41"/>
      <c r="D298" s="103"/>
    </row>
    <row r="299" spans="1:4">
      <c r="A299" s="61"/>
      <c r="B299" s="61"/>
      <c r="C299" s="41"/>
      <c r="D299" s="103"/>
    </row>
    <row r="300" spans="1:4">
      <c r="A300" s="61"/>
      <c r="B300" s="61"/>
      <c r="C300" s="41"/>
      <c r="D300" s="103"/>
    </row>
    <row r="301" spans="1:4">
      <c r="A301" s="61"/>
      <c r="B301" s="61"/>
      <c r="C301" s="41"/>
      <c r="D301" s="103"/>
    </row>
    <row r="302" spans="1:4">
      <c r="A302" s="61"/>
      <c r="B302" s="61"/>
      <c r="C302" s="41"/>
      <c r="D302" s="103"/>
    </row>
    <row r="303" spans="1:4">
      <c r="A303" s="61"/>
      <c r="B303" s="61"/>
      <c r="C303" s="41"/>
      <c r="D303" s="103"/>
    </row>
    <row r="304" spans="1:4">
      <c r="A304" s="61"/>
      <c r="B304" s="61"/>
      <c r="C304" s="41"/>
      <c r="D304" s="103"/>
    </row>
    <row r="305" spans="1:4">
      <c r="A305" s="61"/>
      <c r="B305" s="61"/>
      <c r="C305" s="41"/>
      <c r="D305" s="103"/>
    </row>
    <row r="306" spans="1:4">
      <c r="A306" s="61"/>
      <c r="B306" s="61"/>
      <c r="C306" s="41"/>
      <c r="D306" s="103"/>
    </row>
    <row r="307" spans="1:4">
      <c r="A307" s="61"/>
      <c r="B307" s="61"/>
      <c r="C307" s="41"/>
      <c r="D307" s="103"/>
    </row>
    <row r="308" spans="1:4">
      <c r="A308" s="61"/>
      <c r="B308" s="61"/>
      <c r="C308" s="41"/>
      <c r="D308" s="103"/>
    </row>
    <row r="309" spans="1:4">
      <c r="A309" s="61"/>
      <c r="B309" s="61"/>
      <c r="C309" s="41"/>
      <c r="D309" s="103"/>
    </row>
    <row r="310" spans="1:4">
      <c r="A310" s="61"/>
      <c r="B310" s="61"/>
      <c r="C310" s="41"/>
      <c r="D310" s="103"/>
    </row>
    <row r="311" spans="1:4">
      <c r="A311" s="61"/>
      <c r="B311" s="61"/>
      <c r="C311" s="41"/>
      <c r="D311" s="103"/>
    </row>
    <row r="312" spans="1:4">
      <c r="A312" s="61"/>
      <c r="B312" s="61"/>
      <c r="C312" s="41"/>
      <c r="D312" s="103"/>
    </row>
    <row r="313" spans="1:4">
      <c r="A313" s="61"/>
      <c r="B313" s="61"/>
      <c r="C313" s="41"/>
      <c r="D313" s="103"/>
    </row>
    <row r="314" spans="1:4">
      <c r="A314" s="61"/>
      <c r="B314" s="61"/>
      <c r="C314" s="41"/>
      <c r="D314" s="103"/>
    </row>
    <row r="315" spans="1:4">
      <c r="A315" s="61"/>
      <c r="B315" s="61"/>
      <c r="C315" s="41"/>
      <c r="D315" s="103"/>
    </row>
    <row r="316" spans="1:4">
      <c r="A316" s="61"/>
      <c r="B316" s="61"/>
      <c r="C316" s="41"/>
      <c r="D316" s="103"/>
    </row>
    <row r="317" spans="1:4">
      <c r="A317" s="61"/>
      <c r="B317" s="61"/>
      <c r="C317" s="41"/>
      <c r="D317" s="103"/>
    </row>
    <row r="318" spans="1:4">
      <c r="A318" s="61"/>
      <c r="B318" s="61"/>
      <c r="C318" s="41"/>
      <c r="D318" s="103"/>
    </row>
    <row r="319" spans="1:4">
      <c r="A319" s="61"/>
      <c r="B319" s="61"/>
      <c r="C319" s="41"/>
      <c r="D319" s="103"/>
    </row>
    <row r="320" spans="1:4">
      <c r="A320" s="61"/>
      <c r="B320" s="61"/>
      <c r="C320" s="41"/>
      <c r="D320" s="103"/>
    </row>
    <row r="321" spans="1:4">
      <c r="A321" s="61"/>
      <c r="B321" s="61"/>
      <c r="C321" s="41"/>
      <c r="D321" s="103"/>
    </row>
    <row r="322" spans="1:4">
      <c r="A322" s="61"/>
      <c r="B322" s="61"/>
      <c r="C322" s="41"/>
      <c r="D322" s="103"/>
    </row>
    <row r="323" spans="1:4">
      <c r="A323" s="61"/>
      <c r="B323" s="61"/>
      <c r="C323" s="41"/>
      <c r="D323" s="103"/>
    </row>
    <row r="324" spans="1:4">
      <c r="A324" s="61"/>
      <c r="B324" s="61"/>
      <c r="C324" s="41"/>
      <c r="D324" s="103"/>
    </row>
    <row r="325" spans="1:4">
      <c r="A325" s="61"/>
      <c r="B325" s="61"/>
      <c r="C325" s="41"/>
      <c r="D325" s="103"/>
    </row>
    <row r="326" spans="1:4">
      <c r="A326" s="61"/>
      <c r="B326" s="61"/>
      <c r="C326" s="41"/>
      <c r="D326" s="103"/>
    </row>
    <row r="327" spans="1:4">
      <c r="A327" s="61"/>
      <c r="B327" s="61"/>
      <c r="C327" s="41"/>
      <c r="D327" s="103"/>
    </row>
    <row r="328" spans="1:4">
      <c r="A328" s="61"/>
      <c r="B328" s="61"/>
      <c r="C328" s="41"/>
      <c r="D328" s="103"/>
    </row>
    <row r="329" spans="1:4">
      <c r="A329" s="61"/>
      <c r="B329" s="61"/>
      <c r="C329" s="41"/>
      <c r="D329" s="103"/>
    </row>
    <row r="330" spans="1:4">
      <c r="A330" s="61"/>
      <c r="B330" s="61"/>
      <c r="C330" s="41"/>
      <c r="D330" s="103"/>
    </row>
    <row r="331" spans="1:4">
      <c r="A331" s="61"/>
      <c r="B331" s="61"/>
      <c r="C331" s="41"/>
      <c r="D331" s="103"/>
    </row>
    <row r="332" spans="1:4">
      <c r="A332" s="61"/>
      <c r="B332" s="61"/>
      <c r="C332" s="41"/>
      <c r="D332" s="103"/>
    </row>
    <row r="333" spans="1:4">
      <c r="A333" s="61"/>
      <c r="B333" s="61"/>
      <c r="C333" s="41"/>
      <c r="D333" s="103"/>
    </row>
    <row r="334" spans="1:4">
      <c r="A334" s="61"/>
      <c r="B334" s="61"/>
      <c r="C334" s="41"/>
      <c r="D334" s="103"/>
    </row>
    <row r="335" spans="1:4">
      <c r="A335" s="61"/>
      <c r="B335" s="61"/>
      <c r="C335" s="41"/>
      <c r="D335" s="103"/>
    </row>
    <row r="336" spans="1:4">
      <c r="A336" s="61"/>
      <c r="B336" s="61"/>
      <c r="C336" s="41"/>
      <c r="D336" s="103"/>
    </row>
    <row r="337" spans="1:4">
      <c r="A337" s="61"/>
      <c r="B337" s="61"/>
      <c r="C337" s="41"/>
      <c r="D337" s="103"/>
    </row>
    <row r="338" spans="1:4">
      <c r="A338" s="61"/>
      <c r="B338" s="61"/>
      <c r="C338" s="41"/>
      <c r="D338" s="103"/>
    </row>
    <row r="339" spans="1:4">
      <c r="A339" s="61"/>
      <c r="B339" s="61"/>
      <c r="C339" s="41"/>
      <c r="D339" s="103"/>
    </row>
    <row r="340" spans="1:4">
      <c r="A340" s="61"/>
      <c r="B340" s="61"/>
      <c r="C340" s="41"/>
      <c r="D340" s="103"/>
    </row>
    <row r="341" spans="1:4">
      <c r="A341" s="61"/>
      <c r="B341" s="61"/>
      <c r="C341" s="41"/>
      <c r="D341" s="103"/>
    </row>
    <row r="342" spans="1:4">
      <c r="A342" s="61"/>
      <c r="B342" s="61"/>
      <c r="C342" s="41"/>
      <c r="D342" s="103"/>
    </row>
    <row r="343" spans="1:4">
      <c r="A343" s="61"/>
      <c r="B343" s="61"/>
      <c r="C343" s="41"/>
      <c r="D343" s="103"/>
    </row>
    <row r="344" spans="1:4">
      <c r="A344" s="61"/>
      <c r="B344" s="61"/>
      <c r="C344" s="41"/>
      <c r="D344" s="103"/>
    </row>
    <row r="345" spans="1:4">
      <c r="A345" s="61"/>
      <c r="B345" s="61"/>
      <c r="C345" s="41"/>
      <c r="D345" s="103"/>
    </row>
    <row r="346" spans="1:4">
      <c r="A346" s="61"/>
      <c r="B346" s="61"/>
      <c r="C346" s="41"/>
      <c r="D346" s="103"/>
    </row>
    <row r="347" spans="1:4">
      <c r="A347" s="61"/>
      <c r="B347" s="61"/>
      <c r="C347" s="41"/>
      <c r="D347" s="103"/>
    </row>
    <row r="348" spans="1:4">
      <c r="A348" s="61"/>
      <c r="B348" s="61"/>
      <c r="C348" s="41"/>
      <c r="D348" s="103"/>
    </row>
    <row r="349" spans="1:4">
      <c r="A349" s="61"/>
      <c r="B349" s="61"/>
      <c r="C349" s="41"/>
      <c r="D349" s="103"/>
    </row>
    <row r="350" spans="1:4">
      <c r="A350" s="61"/>
      <c r="B350" s="61"/>
      <c r="C350" s="41"/>
      <c r="D350" s="103"/>
    </row>
    <row r="351" spans="1:4">
      <c r="A351" s="61"/>
      <c r="B351" s="61"/>
      <c r="C351" s="41"/>
      <c r="D351" s="103"/>
    </row>
    <row r="352" spans="1:4">
      <c r="A352" s="61"/>
      <c r="B352" s="61"/>
      <c r="C352" s="41"/>
      <c r="D352" s="103"/>
    </row>
    <row r="353" spans="1:4">
      <c r="A353" s="61"/>
      <c r="B353" s="61"/>
      <c r="C353" s="41"/>
      <c r="D353" s="103"/>
    </row>
    <row r="354" spans="1:4">
      <c r="A354" s="61"/>
      <c r="B354" s="61"/>
      <c r="C354" s="41"/>
      <c r="D354" s="103"/>
    </row>
    <row r="355" spans="1:4">
      <c r="A355" s="61"/>
      <c r="B355" s="61"/>
      <c r="C355" s="41"/>
      <c r="D355" s="103"/>
    </row>
    <row r="356" spans="1:4">
      <c r="A356" s="61"/>
      <c r="B356" s="61"/>
      <c r="C356" s="41"/>
      <c r="D356" s="103"/>
    </row>
    <row r="357" spans="1:4">
      <c r="A357" s="61"/>
      <c r="B357" s="61"/>
      <c r="C357" s="41"/>
      <c r="D357" s="103"/>
    </row>
    <row r="358" spans="1:4">
      <c r="A358" s="61"/>
      <c r="B358" s="61"/>
      <c r="C358" s="41"/>
      <c r="D358" s="103"/>
    </row>
    <row r="359" spans="1:4">
      <c r="A359" s="61"/>
      <c r="B359" s="61"/>
      <c r="C359" s="41"/>
      <c r="D359" s="103"/>
    </row>
    <row r="360" spans="1:4">
      <c r="A360" s="61"/>
      <c r="B360" s="61"/>
      <c r="C360" s="41"/>
      <c r="D360" s="103"/>
    </row>
    <row r="361" spans="1:4">
      <c r="A361" s="61"/>
      <c r="B361" s="61"/>
      <c r="C361" s="41"/>
      <c r="D361" s="103"/>
    </row>
    <row r="362" spans="1:4">
      <c r="A362" s="61"/>
      <c r="B362" s="61"/>
      <c r="C362" s="41"/>
      <c r="D362" s="103"/>
    </row>
    <row r="363" spans="1:4">
      <c r="A363" s="61"/>
      <c r="B363" s="61"/>
      <c r="C363" s="41"/>
      <c r="D363" s="103"/>
    </row>
    <row r="364" spans="1:4">
      <c r="A364" s="61"/>
      <c r="B364" s="61"/>
      <c r="C364" s="41"/>
      <c r="D364" s="103"/>
    </row>
    <row r="365" spans="1:4">
      <c r="A365" s="61"/>
      <c r="B365" s="61"/>
      <c r="C365" s="41"/>
      <c r="D365" s="103"/>
    </row>
    <row r="366" spans="1:4">
      <c r="A366" s="61"/>
      <c r="B366" s="61"/>
      <c r="C366" s="41"/>
      <c r="D366" s="103"/>
    </row>
    <row r="367" spans="1:4">
      <c r="A367" s="61"/>
      <c r="B367" s="61"/>
      <c r="C367" s="41"/>
      <c r="D367" s="103"/>
    </row>
    <row r="368" spans="1:4">
      <c r="A368" s="61"/>
      <c r="B368" s="61"/>
      <c r="C368" s="41"/>
      <c r="D368" s="103"/>
    </row>
    <row r="369" spans="1:4">
      <c r="A369" s="61"/>
      <c r="B369" s="61"/>
      <c r="C369" s="41"/>
      <c r="D369" s="103"/>
    </row>
    <row r="370" spans="1:4">
      <c r="A370" s="61"/>
      <c r="B370" s="61"/>
      <c r="C370" s="41"/>
      <c r="D370" s="103"/>
    </row>
    <row r="371" spans="1:4">
      <c r="A371" s="61"/>
      <c r="B371" s="61"/>
      <c r="C371" s="41"/>
      <c r="D371" s="103"/>
    </row>
    <row r="372" spans="1:4">
      <c r="A372" s="61"/>
      <c r="B372" s="61"/>
      <c r="C372" s="41"/>
      <c r="D372" s="103"/>
    </row>
    <row r="373" spans="1:4">
      <c r="A373" s="61"/>
      <c r="B373" s="61"/>
      <c r="C373" s="41"/>
      <c r="D373" s="103"/>
    </row>
    <row r="374" spans="1:4">
      <c r="A374" s="61"/>
      <c r="B374" s="61"/>
      <c r="C374" s="41"/>
      <c r="D374" s="103"/>
    </row>
    <row r="375" spans="1:4">
      <c r="A375" s="61"/>
      <c r="B375" s="61"/>
      <c r="C375" s="41"/>
      <c r="D375" s="103"/>
    </row>
    <row r="376" spans="1:4">
      <c r="A376" s="61"/>
      <c r="B376" s="61"/>
      <c r="C376" s="41"/>
      <c r="D376" s="103"/>
    </row>
    <row r="377" spans="1:4">
      <c r="A377" s="61"/>
      <c r="B377" s="61"/>
      <c r="C377" s="41"/>
      <c r="D377" s="103"/>
    </row>
    <row r="378" spans="1:4">
      <c r="A378" s="61"/>
      <c r="B378" s="61"/>
      <c r="C378" s="41"/>
      <c r="D378" s="103"/>
    </row>
    <row r="379" spans="1:4">
      <c r="A379" s="61"/>
      <c r="B379" s="61"/>
      <c r="C379" s="41"/>
      <c r="D379" s="103"/>
    </row>
    <row r="380" spans="1:4">
      <c r="A380" s="61"/>
      <c r="B380" s="61"/>
      <c r="C380" s="41"/>
      <c r="D380" s="103"/>
    </row>
    <row r="381" spans="1:4">
      <c r="A381" s="61"/>
      <c r="B381" s="61"/>
      <c r="C381" s="41"/>
      <c r="D381" s="103"/>
    </row>
    <row r="382" spans="1:4">
      <c r="A382" s="61"/>
      <c r="B382" s="61"/>
      <c r="C382" s="41"/>
      <c r="D382" s="103"/>
    </row>
    <row r="383" spans="1:4">
      <c r="A383" s="61"/>
      <c r="B383" s="61"/>
      <c r="C383" s="41"/>
      <c r="D383" s="103"/>
    </row>
    <row r="384" spans="1:4">
      <c r="A384" s="61"/>
      <c r="B384" s="61"/>
      <c r="C384" s="41"/>
      <c r="D384" s="103"/>
    </row>
    <row r="385" spans="1:4">
      <c r="A385" s="61"/>
      <c r="B385" s="61"/>
      <c r="C385" s="41"/>
      <c r="D385" s="103"/>
    </row>
    <row r="386" spans="1:4">
      <c r="A386" s="61"/>
      <c r="B386" s="61"/>
      <c r="C386" s="41"/>
      <c r="D386" s="103"/>
    </row>
    <row r="387" spans="1:4">
      <c r="A387" s="61"/>
      <c r="B387" s="61"/>
      <c r="C387" s="41"/>
      <c r="D387" s="103"/>
    </row>
    <row r="388" spans="1:4">
      <c r="A388" s="61"/>
      <c r="B388" s="61"/>
      <c r="C388" s="41"/>
      <c r="D388" s="103"/>
    </row>
    <row r="389" spans="1:4">
      <c r="A389" s="61"/>
      <c r="B389" s="61"/>
      <c r="C389" s="41"/>
      <c r="D389" s="103"/>
    </row>
    <row r="390" spans="1:4">
      <c r="A390" s="61"/>
      <c r="B390" s="61"/>
      <c r="C390" s="41"/>
      <c r="D390" s="103"/>
    </row>
    <row r="391" spans="1:4">
      <c r="A391" s="61"/>
      <c r="B391" s="61"/>
      <c r="C391" s="41"/>
      <c r="D391" s="103"/>
    </row>
    <row r="392" spans="1:4">
      <c r="A392" s="61"/>
      <c r="B392" s="61"/>
      <c r="C392" s="41"/>
      <c r="D392" s="103"/>
    </row>
    <row r="393" spans="1:4">
      <c r="A393" s="61"/>
      <c r="B393" s="61"/>
      <c r="C393" s="41"/>
      <c r="D393" s="103"/>
    </row>
    <row r="394" spans="1:4">
      <c r="A394" s="61"/>
      <c r="B394" s="61"/>
      <c r="C394" s="41"/>
      <c r="D394" s="103"/>
    </row>
    <row r="395" spans="1:4">
      <c r="A395" s="61"/>
      <c r="B395" s="61"/>
      <c r="C395" s="41"/>
      <c r="D395" s="103"/>
    </row>
    <row r="396" spans="1:4">
      <c r="A396" s="61"/>
      <c r="B396" s="61"/>
      <c r="C396" s="41"/>
      <c r="D396" s="103"/>
    </row>
    <row r="397" spans="1:4">
      <c r="A397" s="61"/>
      <c r="B397" s="61"/>
      <c r="C397" s="41"/>
      <c r="D397" s="103"/>
    </row>
    <row r="398" spans="1:4">
      <c r="A398" s="61"/>
      <c r="B398" s="61"/>
      <c r="C398" s="41"/>
      <c r="D398" s="103"/>
    </row>
    <row r="399" spans="1:4">
      <c r="A399" s="61"/>
      <c r="B399" s="61"/>
      <c r="C399" s="41"/>
      <c r="D399" s="103"/>
    </row>
    <row r="400" spans="1:4">
      <c r="A400" s="61"/>
      <c r="B400" s="61"/>
      <c r="C400" s="41"/>
      <c r="D400" s="103"/>
    </row>
    <row r="401" spans="1:4">
      <c r="A401" s="61"/>
      <c r="B401" s="61"/>
      <c r="C401" s="41"/>
      <c r="D401" s="103"/>
    </row>
    <row r="402" spans="1:4">
      <c r="A402" s="61"/>
      <c r="B402" s="61"/>
      <c r="C402" s="41"/>
      <c r="D402" s="103"/>
    </row>
    <row r="403" spans="1:4">
      <c r="A403" s="61"/>
      <c r="B403" s="61"/>
      <c r="C403" s="41"/>
      <c r="D403" s="103"/>
    </row>
    <row r="404" spans="1:4">
      <c r="A404" s="61"/>
      <c r="B404" s="61"/>
      <c r="C404" s="41"/>
      <c r="D404" s="103"/>
    </row>
    <row r="405" spans="1:4">
      <c r="A405" s="61"/>
      <c r="B405" s="61"/>
      <c r="C405" s="41"/>
      <c r="D405" s="103"/>
    </row>
    <row r="406" spans="1:4">
      <c r="A406" s="61"/>
      <c r="B406" s="61"/>
      <c r="C406" s="41"/>
      <c r="D406" s="103"/>
    </row>
    <row r="407" spans="1:4">
      <c r="A407" s="61"/>
      <c r="B407" s="61"/>
      <c r="C407" s="41"/>
      <c r="D407" s="103"/>
    </row>
    <row r="408" spans="1:4">
      <c r="A408" s="61"/>
      <c r="B408" s="61"/>
      <c r="C408" s="41"/>
      <c r="D408" s="103"/>
    </row>
    <row r="409" spans="1:4">
      <c r="A409" s="61"/>
      <c r="B409" s="61"/>
      <c r="C409" s="41"/>
      <c r="D409" s="103"/>
    </row>
    <row r="410" spans="1:4">
      <c r="A410" s="61"/>
      <c r="B410" s="61"/>
      <c r="C410" s="41"/>
      <c r="D410" s="103"/>
    </row>
    <row r="411" spans="1:4">
      <c r="A411" s="61"/>
      <c r="B411" s="61"/>
      <c r="C411" s="41"/>
      <c r="D411" s="103"/>
    </row>
    <row r="412" spans="1:4">
      <c r="A412" s="61"/>
      <c r="B412" s="61"/>
      <c r="C412" s="41"/>
      <c r="D412" s="103"/>
    </row>
    <row r="413" spans="1:4">
      <c r="A413" s="61"/>
      <c r="B413" s="61"/>
      <c r="C413" s="41"/>
      <c r="D413" s="103"/>
    </row>
    <row r="414" spans="1:4">
      <c r="A414" s="61"/>
      <c r="B414" s="61"/>
      <c r="C414" s="41"/>
      <c r="D414" s="103"/>
    </row>
    <row r="415" spans="1:4">
      <c r="A415" s="61"/>
      <c r="B415" s="61"/>
      <c r="C415" s="41"/>
      <c r="D415" s="103"/>
    </row>
    <row r="416" spans="1:4">
      <c r="A416" s="61"/>
      <c r="B416" s="61"/>
      <c r="C416" s="41"/>
      <c r="D416" s="103"/>
    </row>
    <row r="417" spans="1:4">
      <c r="A417" s="61"/>
      <c r="B417" s="61"/>
      <c r="C417" s="41"/>
      <c r="D417" s="103"/>
    </row>
    <row r="418" spans="1:4">
      <c r="A418" s="61"/>
      <c r="B418" s="61"/>
      <c r="C418" s="41"/>
      <c r="D418" s="103"/>
    </row>
    <row r="419" spans="1:4">
      <c r="A419" s="61"/>
      <c r="B419" s="61"/>
      <c r="C419" s="41"/>
      <c r="D419" s="103"/>
    </row>
    <row r="420" spans="1:4">
      <c r="A420" s="61"/>
      <c r="B420" s="61"/>
      <c r="C420" s="41"/>
      <c r="D420" s="103"/>
    </row>
    <row r="421" spans="1:4">
      <c r="A421" s="61"/>
      <c r="B421" s="61"/>
      <c r="C421" s="41"/>
      <c r="D421" s="103"/>
    </row>
    <row r="422" spans="1:4">
      <c r="A422" s="61"/>
      <c r="B422" s="61"/>
      <c r="C422" s="41"/>
      <c r="D422" s="103"/>
    </row>
    <row r="423" spans="1:4">
      <c r="A423" s="61"/>
      <c r="B423" s="61"/>
      <c r="C423" s="41"/>
      <c r="D423" s="103"/>
    </row>
    <row r="424" spans="1:4">
      <c r="A424" s="61"/>
      <c r="B424" s="61"/>
      <c r="C424" s="41"/>
      <c r="D424" s="103"/>
    </row>
    <row r="425" spans="1:4">
      <c r="A425" s="61"/>
      <c r="B425" s="61"/>
      <c r="C425" s="41"/>
      <c r="D425" s="103"/>
    </row>
    <row r="426" spans="1:4">
      <c r="A426" s="61"/>
      <c r="B426" s="61"/>
      <c r="C426" s="41"/>
      <c r="D426" s="103"/>
    </row>
    <row r="427" spans="1:4">
      <c r="A427" s="61"/>
      <c r="B427" s="61"/>
      <c r="C427" s="41"/>
      <c r="D427" s="103"/>
    </row>
    <row r="428" spans="1:4">
      <c r="A428" s="61"/>
      <c r="B428" s="61"/>
      <c r="C428" s="41"/>
      <c r="D428" s="103"/>
    </row>
    <row r="429" spans="1:4">
      <c r="A429" s="61"/>
      <c r="B429" s="61"/>
      <c r="C429" s="41"/>
      <c r="D429" s="103"/>
    </row>
    <row r="430" spans="1:4">
      <c r="A430" s="61"/>
      <c r="B430" s="61"/>
      <c r="C430" s="41"/>
      <c r="D430" s="103"/>
    </row>
    <row r="431" spans="1:4">
      <c r="A431" s="61"/>
      <c r="B431" s="61"/>
      <c r="C431" s="41"/>
      <c r="D431" s="103"/>
    </row>
    <row r="432" spans="1:4">
      <c r="A432" s="61"/>
      <c r="B432" s="61"/>
      <c r="C432" s="41"/>
      <c r="D432" s="103"/>
    </row>
    <row r="433" spans="1:4">
      <c r="A433" s="61"/>
      <c r="B433" s="61"/>
      <c r="C433" s="41"/>
      <c r="D433" s="103"/>
    </row>
    <row r="434" spans="1:4">
      <c r="A434" s="61"/>
      <c r="B434" s="61"/>
      <c r="C434" s="41"/>
      <c r="D434" s="103"/>
    </row>
    <row r="435" spans="1:4">
      <c r="A435" s="61"/>
      <c r="B435" s="61"/>
      <c r="C435" s="41"/>
      <c r="D435" s="103"/>
    </row>
    <row r="436" spans="1:4">
      <c r="A436" s="61"/>
      <c r="B436" s="61"/>
      <c r="C436" s="41"/>
      <c r="D436" s="103"/>
    </row>
    <row r="437" spans="1:4">
      <c r="A437" s="61"/>
      <c r="B437" s="61"/>
      <c r="C437" s="41"/>
      <c r="D437" s="103"/>
    </row>
    <row r="438" spans="1:4">
      <c r="A438" s="61"/>
      <c r="B438" s="61"/>
      <c r="C438" s="41"/>
      <c r="D438" s="103"/>
    </row>
    <row r="439" spans="1:4">
      <c r="A439" s="61"/>
      <c r="B439" s="61"/>
      <c r="C439" s="41"/>
      <c r="D439" s="103"/>
    </row>
    <row r="440" spans="1:4">
      <c r="A440" s="61"/>
      <c r="B440" s="61"/>
      <c r="C440" s="41"/>
      <c r="D440" s="103"/>
    </row>
    <row r="441" spans="1:4">
      <c r="A441" s="61"/>
      <c r="B441" s="61"/>
      <c r="C441" s="41"/>
      <c r="D441" s="103"/>
    </row>
    <row r="442" spans="1:4">
      <c r="A442" s="61"/>
      <c r="B442" s="61"/>
      <c r="C442" s="41"/>
      <c r="D442" s="103"/>
    </row>
    <row r="443" spans="1:4">
      <c r="A443" s="61"/>
      <c r="B443" s="61"/>
      <c r="C443" s="41"/>
      <c r="D443" s="103"/>
    </row>
    <row r="444" spans="1:4">
      <c r="A444" s="61"/>
      <c r="B444" s="61"/>
      <c r="C444" s="41"/>
      <c r="D444" s="103"/>
    </row>
    <row r="445" spans="1:4">
      <c r="A445" s="61"/>
      <c r="B445" s="61"/>
      <c r="C445" s="41"/>
      <c r="D445" s="103"/>
    </row>
    <row r="446" spans="1:4">
      <c r="A446" s="61"/>
      <c r="B446" s="61"/>
      <c r="C446" s="41"/>
      <c r="D446" s="103"/>
    </row>
    <row r="447" spans="1:4">
      <c r="A447" s="61"/>
      <c r="B447" s="61"/>
      <c r="C447" s="41"/>
      <c r="D447" s="103"/>
    </row>
    <row r="448" spans="1:4">
      <c r="A448" s="61"/>
      <c r="B448" s="61"/>
      <c r="C448" s="41"/>
      <c r="D448" s="103"/>
    </row>
    <row r="449" spans="1:4">
      <c r="A449" s="61"/>
      <c r="B449" s="61"/>
      <c r="C449" s="41"/>
      <c r="D449" s="103"/>
    </row>
    <row r="450" spans="1:4">
      <c r="A450" s="61"/>
      <c r="B450" s="61"/>
      <c r="C450" s="41"/>
      <c r="D450" s="103"/>
    </row>
    <row r="451" spans="1:4">
      <c r="A451" s="61"/>
      <c r="B451" s="61"/>
      <c r="C451" s="41"/>
      <c r="D451" s="103"/>
    </row>
    <row r="452" spans="1:4">
      <c r="A452" s="61"/>
      <c r="B452" s="61"/>
      <c r="C452" s="41"/>
      <c r="D452" s="103"/>
    </row>
    <row r="453" spans="1:4">
      <c r="A453" s="61"/>
      <c r="B453" s="61"/>
      <c r="C453" s="41"/>
      <c r="D453" s="103"/>
    </row>
    <row r="454" spans="1:4">
      <c r="A454" s="61"/>
      <c r="B454" s="61"/>
      <c r="C454" s="41"/>
      <c r="D454" s="103"/>
    </row>
    <row r="455" spans="1:4">
      <c r="A455" s="61"/>
      <c r="B455" s="61"/>
      <c r="C455" s="41"/>
      <c r="D455" s="103"/>
    </row>
    <row r="456" spans="1:4">
      <c r="A456" s="61"/>
      <c r="B456" s="61"/>
      <c r="C456" s="41"/>
      <c r="D456" s="103"/>
    </row>
    <row r="457" spans="1:4">
      <c r="A457" s="61"/>
      <c r="B457" s="61"/>
      <c r="C457" s="41"/>
      <c r="D457" s="103"/>
    </row>
    <row r="458" spans="1:4">
      <c r="A458" s="61"/>
      <c r="B458" s="61"/>
      <c r="C458" s="41"/>
      <c r="D458" s="103"/>
    </row>
    <row r="459" spans="1:4">
      <c r="A459" s="61"/>
      <c r="B459" s="61"/>
      <c r="C459" s="41"/>
      <c r="D459" s="103"/>
    </row>
    <row r="460" spans="1:4">
      <c r="A460" s="61"/>
      <c r="B460" s="61"/>
      <c r="C460" s="41"/>
      <c r="D460" s="103"/>
    </row>
    <row r="461" spans="1:4">
      <c r="A461" s="61"/>
      <c r="B461" s="61"/>
      <c r="C461" s="41"/>
      <c r="D461" s="103"/>
    </row>
    <row r="462" spans="1:4">
      <c r="A462" s="61"/>
      <c r="B462" s="61"/>
      <c r="C462" s="41"/>
      <c r="D462" s="103"/>
    </row>
    <row r="463" spans="1:4">
      <c r="A463" s="61"/>
      <c r="B463" s="61"/>
      <c r="C463" s="41"/>
      <c r="D463" s="103"/>
    </row>
    <row r="464" spans="1:4">
      <c r="A464" s="61"/>
      <c r="B464" s="61"/>
      <c r="C464" s="41"/>
      <c r="D464" s="103"/>
    </row>
    <row r="465" spans="1:4">
      <c r="A465" s="61"/>
      <c r="B465" s="61"/>
      <c r="C465" s="41"/>
      <c r="D465" s="103"/>
    </row>
    <row r="466" spans="1:4">
      <c r="A466" s="61"/>
      <c r="B466" s="61"/>
      <c r="C466" s="41"/>
      <c r="D466" s="103"/>
    </row>
    <row r="467" spans="1:4">
      <c r="A467" s="61"/>
      <c r="B467" s="61"/>
      <c r="C467" s="41"/>
      <c r="D467" s="103"/>
    </row>
    <row r="468" spans="1:4">
      <c r="A468" s="61"/>
      <c r="B468" s="61"/>
      <c r="C468" s="41"/>
      <c r="D468" s="103"/>
    </row>
    <row r="469" spans="1:4">
      <c r="A469" s="61"/>
      <c r="B469" s="61"/>
      <c r="C469" s="41"/>
      <c r="D469" s="103"/>
    </row>
    <row r="470" spans="1:4">
      <c r="A470" s="61"/>
      <c r="B470" s="61"/>
      <c r="C470" s="41"/>
      <c r="D470" s="103"/>
    </row>
    <row r="471" spans="1:4">
      <c r="A471" s="61"/>
      <c r="B471" s="61"/>
      <c r="C471" s="41"/>
      <c r="D471" s="103"/>
    </row>
    <row r="472" spans="1:4">
      <c r="A472" s="61"/>
      <c r="B472" s="61"/>
      <c r="C472" s="41"/>
      <c r="D472" s="103"/>
    </row>
    <row r="473" spans="1:4">
      <c r="A473" s="61"/>
      <c r="B473" s="61"/>
      <c r="C473" s="41"/>
      <c r="D473" s="103"/>
    </row>
    <row r="474" spans="1:4">
      <c r="A474" s="61"/>
      <c r="B474" s="61"/>
      <c r="C474" s="41"/>
      <c r="D474" s="103"/>
    </row>
    <row r="475" spans="1:4">
      <c r="A475" s="61"/>
      <c r="B475" s="61"/>
      <c r="C475" s="41"/>
      <c r="D475" s="103"/>
    </row>
    <row r="476" spans="1:4">
      <c r="A476" s="61"/>
      <c r="B476" s="61"/>
      <c r="C476" s="41"/>
      <c r="D476" s="103"/>
    </row>
    <row r="477" spans="1:4">
      <c r="A477" s="61"/>
      <c r="B477" s="61"/>
      <c r="C477" s="41"/>
      <c r="D477" s="103"/>
    </row>
    <row r="478" spans="1:4">
      <c r="A478" s="61"/>
      <c r="B478" s="61"/>
      <c r="C478" s="41"/>
      <c r="D478" s="103"/>
    </row>
    <row r="479" spans="1:4">
      <c r="A479" s="61"/>
      <c r="B479" s="61"/>
      <c r="C479" s="41"/>
      <c r="D479" s="103"/>
    </row>
    <row r="480" spans="1:4">
      <c r="A480" s="61"/>
      <c r="B480" s="61"/>
      <c r="C480" s="41"/>
      <c r="D480" s="103"/>
    </row>
    <row r="481" spans="1:4">
      <c r="A481" s="61"/>
      <c r="B481" s="61"/>
      <c r="C481" s="41"/>
      <c r="D481" s="103"/>
    </row>
    <row r="482" spans="1:4">
      <c r="A482" s="61"/>
      <c r="B482" s="61"/>
      <c r="C482" s="41"/>
      <c r="D482" s="103"/>
    </row>
    <row r="483" spans="1:4">
      <c r="A483" s="61"/>
      <c r="B483" s="61"/>
      <c r="C483" s="41"/>
      <c r="D483" s="103"/>
    </row>
    <row r="484" spans="1:4">
      <c r="A484" s="61"/>
      <c r="B484" s="61"/>
      <c r="C484" s="41"/>
      <c r="D484" s="103"/>
    </row>
    <row r="485" spans="1:4">
      <c r="A485" s="61"/>
      <c r="B485" s="61"/>
      <c r="C485" s="41"/>
      <c r="D485" s="103"/>
    </row>
    <row r="486" spans="1:4">
      <c r="A486" s="61"/>
      <c r="B486" s="61"/>
      <c r="C486" s="41"/>
      <c r="D486" s="103"/>
    </row>
    <row r="487" spans="1:4">
      <c r="A487" s="61"/>
      <c r="B487" s="61"/>
      <c r="C487" s="41"/>
      <c r="D487" s="103"/>
    </row>
    <row r="488" spans="1:4">
      <c r="A488" s="61"/>
      <c r="B488" s="61"/>
      <c r="C488" s="41"/>
      <c r="D488" s="103"/>
    </row>
    <row r="489" spans="1:4">
      <c r="A489" s="61"/>
      <c r="B489" s="61"/>
      <c r="C489" s="41"/>
      <c r="D489" s="103"/>
    </row>
    <row r="490" spans="1:4">
      <c r="A490" s="61"/>
      <c r="B490" s="61"/>
      <c r="C490" s="41"/>
      <c r="D490" s="103"/>
    </row>
    <row r="491" spans="1:4">
      <c r="A491" s="61"/>
      <c r="B491" s="61"/>
      <c r="C491" s="41"/>
      <c r="D491" s="103"/>
    </row>
    <row r="492" spans="1:4">
      <c r="A492" s="61"/>
      <c r="B492" s="61"/>
      <c r="C492" s="41"/>
      <c r="D492" s="103"/>
    </row>
    <row r="493" spans="1:4">
      <c r="A493" s="61"/>
      <c r="B493" s="61"/>
      <c r="C493" s="41"/>
      <c r="D493" s="103"/>
    </row>
    <row r="494" spans="1:4">
      <c r="A494" s="61"/>
      <c r="B494" s="61"/>
      <c r="C494" s="41"/>
      <c r="D494" s="103"/>
    </row>
    <row r="495" spans="1:4">
      <c r="A495" s="61"/>
      <c r="B495" s="61"/>
      <c r="C495" s="41"/>
      <c r="D495" s="103"/>
    </row>
    <row r="496" spans="1:4">
      <c r="A496" s="61"/>
      <c r="B496" s="61"/>
      <c r="C496" s="41"/>
      <c r="D496" s="103"/>
    </row>
    <row r="497" spans="1:4">
      <c r="A497" s="61"/>
      <c r="B497" s="61"/>
      <c r="C497" s="41"/>
      <c r="D497" s="103"/>
    </row>
    <row r="498" spans="1:4">
      <c r="A498" s="61"/>
      <c r="B498" s="61"/>
      <c r="C498" s="41"/>
      <c r="D498" s="103"/>
    </row>
    <row r="499" spans="1:4">
      <c r="A499" s="61"/>
      <c r="B499" s="61"/>
      <c r="C499" s="41"/>
      <c r="D499" s="103"/>
    </row>
    <row r="500" spans="1:4">
      <c r="A500" s="61"/>
      <c r="B500" s="61"/>
      <c r="C500" s="41"/>
      <c r="D500" s="103"/>
    </row>
    <row r="501" spans="1:4">
      <c r="A501" s="61"/>
      <c r="B501" s="61"/>
      <c r="C501" s="41"/>
      <c r="D501" s="103"/>
    </row>
    <row r="502" spans="1:4">
      <c r="A502" s="61"/>
      <c r="B502" s="61"/>
      <c r="C502" s="41"/>
      <c r="D502" s="103"/>
    </row>
    <row r="503" spans="1:4">
      <c r="A503" s="61"/>
      <c r="B503" s="61"/>
      <c r="C503" s="41"/>
      <c r="D503" s="103"/>
    </row>
    <row r="504" spans="1:4">
      <c r="A504" s="61"/>
      <c r="B504" s="61"/>
      <c r="C504" s="41"/>
      <c r="D504" s="103"/>
    </row>
    <row r="505" spans="1:4">
      <c r="A505" s="61"/>
      <c r="B505" s="61"/>
      <c r="C505" s="41"/>
      <c r="D505" s="103"/>
    </row>
    <row r="506" spans="1:4">
      <c r="A506" s="61"/>
      <c r="B506" s="61"/>
      <c r="C506" s="41"/>
      <c r="D506" s="103"/>
    </row>
    <row r="507" spans="1:4">
      <c r="A507" s="61"/>
      <c r="B507" s="61"/>
      <c r="C507" s="41"/>
      <c r="D507" s="103"/>
    </row>
    <row r="508" spans="1:4">
      <c r="A508" s="61"/>
      <c r="B508" s="61"/>
      <c r="C508" s="41"/>
      <c r="D508" s="103"/>
    </row>
    <row r="509" spans="1:4">
      <c r="A509" s="61"/>
      <c r="B509" s="61"/>
      <c r="C509" s="41"/>
      <c r="D509" s="103"/>
    </row>
    <row r="510" spans="1:4">
      <c r="A510" s="61"/>
      <c r="B510" s="61"/>
      <c r="C510" s="41"/>
      <c r="D510" s="103"/>
    </row>
    <row r="511" spans="1:4">
      <c r="A511" s="61"/>
      <c r="B511" s="61"/>
      <c r="C511" s="41"/>
      <c r="D511" s="103"/>
    </row>
    <row r="512" spans="1:4">
      <c r="A512" s="61"/>
      <c r="B512" s="61"/>
      <c r="C512" s="41"/>
      <c r="D512" s="103"/>
    </row>
    <row r="513" spans="1:4">
      <c r="A513" s="61"/>
      <c r="B513" s="61"/>
      <c r="C513" s="41"/>
      <c r="D513" s="103"/>
    </row>
    <row r="514" spans="1:4">
      <c r="A514" s="61"/>
      <c r="B514" s="61"/>
      <c r="C514" s="41"/>
      <c r="D514" s="103"/>
    </row>
    <row r="515" spans="1:4">
      <c r="A515" s="61"/>
      <c r="B515" s="61"/>
      <c r="C515" s="41"/>
      <c r="D515" s="103"/>
    </row>
    <row r="516" spans="1:4">
      <c r="A516" s="61"/>
      <c r="B516" s="61"/>
      <c r="C516" s="41"/>
      <c r="D516" s="103"/>
    </row>
    <row r="517" spans="1:4">
      <c r="A517" s="61"/>
      <c r="B517" s="61"/>
      <c r="C517" s="41"/>
      <c r="D517" s="103"/>
    </row>
    <row r="518" spans="1:4">
      <c r="A518" s="61"/>
      <c r="B518" s="61"/>
      <c r="C518" s="41"/>
      <c r="D518" s="103"/>
    </row>
    <row r="519" spans="1:4">
      <c r="A519" s="61"/>
      <c r="B519" s="61"/>
      <c r="C519" s="41"/>
      <c r="D519" s="103"/>
    </row>
    <row r="520" spans="1:4">
      <c r="A520" s="61"/>
      <c r="B520" s="61"/>
      <c r="C520" s="41"/>
      <c r="D520" s="103"/>
    </row>
    <row r="521" spans="1:4">
      <c r="A521" s="61"/>
      <c r="B521" s="61"/>
      <c r="C521" s="41"/>
      <c r="D521" s="103"/>
    </row>
    <row r="522" spans="1:4">
      <c r="A522" s="61"/>
      <c r="B522" s="61"/>
      <c r="C522" s="41"/>
      <c r="D522" s="103"/>
    </row>
    <row r="523" spans="1:4">
      <c r="A523" s="61"/>
      <c r="B523" s="61"/>
      <c r="C523" s="41"/>
      <c r="D523" s="103"/>
    </row>
    <row r="524" spans="1:4">
      <c r="A524" s="61"/>
      <c r="B524" s="61"/>
      <c r="C524" s="41"/>
      <c r="D524" s="103"/>
    </row>
    <row r="525" spans="1:4">
      <c r="A525" s="61"/>
      <c r="B525" s="61"/>
      <c r="C525" s="41"/>
      <c r="D525" s="103"/>
    </row>
    <row r="526" spans="1:4">
      <c r="A526" s="61"/>
      <c r="B526" s="61"/>
      <c r="C526" s="41"/>
      <c r="D526" s="103"/>
    </row>
    <row r="527" spans="1:4">
      <c r="A527" s="61"/>
      <c r="B527" s="61"/>
      <c r="C527" s="41"/>
      <c r="D527" s="103"/>
    </row>
    <row r="528" spans="1:4">
      <c r="A528" s="61"/>
      <c r="B528" s="61"/>
      <c r="C528" s="41"/>
      <c r="D528" s="103"/>
    </row>
    <row r="529" spans="1:4">
      <c r="A529" s="61"/>
      <c r="B529" s="61"/>
      <c r="C529" s="41"/>
      <c r="D529" s="103"/>
    </row>
    <row r="530" spans="1:4">
      <c r="A530" s="61"/>
      <c r="B530" s="61"/>
      <c r="C530" s="41"/>
      <c r="D530" s="103"/>
    </row>
    <row r="531" spans="1:4">
      <c r="A531" s="61"/>
      <c r="B531" s="61"/>
      <c r="C531" s="41"/>
      <c r="D531" s="103"/>
    </row>
    <row r="532" spans="1:4">
      <c r="A532" s="61"/>
      <c r="B532" s="61"/>
      <c r="C532" s="41"/>
      <c r="D532" s="103"/>
    </row>
    <row r="533" spans="1:4">
      <c r="A533" s="61"/>
      <c r="B533" s="61"/>
      <c r="C533" s="41"/>
      <c r="D533" s="103"/>
    </row>
    <row r="534" spans="1:4">
      <c r="A534" s="61"/>
      <c r="B534" s="61"/>
      <c r="C534" s="41"/>
      <c r="D534" s="103"/>
    </row>
    <row r="535" spans="1:4">
      <c r="A535" s="61"/>
      <c r="B535" s="61"/>
      <c r="C535" s="41"/>
      <c r="D535" s="103"/>
    </row>
    <row r="536" spans="1:4">
      <c r="A536" s="61"/>
      <c r="B536" s="61"/>
      <c r="C536" s="41"/>
      <c r="D536" s="103"/>
    </row>
    <row r="537" spans="1:4">
      <c r="A537" s="61"/>
      <c r="B537" s="61"/>
      <c r="C537" s="41"/>
      <c r="D537" s="103"/>
    </row>
    <row r="538" spans="1:4">
      <c r="A538" s="61"/>
      <c r="B538" s="61"/>
      <c r="C538" s="41"/>
      <c r="D538" s="103"/>
    </row>
    <row r="539" spans="1:4">
      <c r="A539" s="61"/>
      <c r="B539" s="61"/>
      <c r="C539" s="41"/>
      <c r="D539" s="103"/>
    </row>
    <row r="540" spans="1:4">
      <c r="A540" s="61"/>
      <c r="B540" s="61"/>
      <c r="C540" s="41"/>
      <c r="D540" s="103"/>
    </row>
    <row r="541" spans="1:4">
      <c r="A541" s="61"/>
      <c r="B541" s="61"/>
      <c r="C541" s="41"/>
      <c r="D541" s="103"/>
    </row>
    <row r="542" spans="1:4">
      <c r="A542" s="61"/>
      <c r="B542" s="61"/>
      <c r="C542" s="41"/>
      <c r="D542" s="103"/>
    </row>
    <row r="543" spans="1:4">
      <c r="A543" s="61"/>
      <c r="B543" s="61"/>
      <c r="C543" s="41"/>
      <c r="D543" s="103"/>
    </row>
    <row r="544" spans="1:4">
      <c r="A544" s="61"/>
      <c r="B544" s="61"/>
      <c r="C544" s="41"/>
      <c r="D544" s="103"/>
    </row>
    <row r="545" spans="1:4">
      <c r="A545" s="61"/>
      <c r="B545" s="61"/>
      <c r="C545" s="41"/>
      <c r="D545" s="103"/>
    </row>
    <row r="546" spans="1:4">
      <c r="A546" s="61"/>
      <c r="B546" s="61"/>
      <c r="C546" s="41"/>
      <c r="D546" s="103"/>
    </row>
    <row r="547" spans="1:4">
      <c r="A547" s="61"/>
      <c r="B547" s="61"/>
      <c r="C547" s="41"/>
      <c r="D547" s="103"/>
    </row>
    <row r="548" spans="1:4">
      <c r="A548" s="61"/>
      <c r="B548" s="61"/>
      <c r="C548" s="41"/>
      <c r="D548" s="103"/>
    </row>
    <row r="549" spans="1:4">
      <c r="A549" s="61"/>
      <c r="B549" s="61"/>
      <c r="C549" s="41"/>
      <c r="D549" s="103"/>
    </row>
    <row r="550" spans="1:4">
      <c r="A550" s="61"/>
      <c r="B550" s="61"/>
      <c r="C550" s="41"/>
      <c r="D550" s="103"/>
    </row>
    <row r="551" spans="1:4">
      <c r="A551" s="61"/>
      <c r="B551" s="61"/>
      <c r="C551" s="41"/>
      <c r="D551" s="103"/>
    </row>
    <row r="552" spans="1:4">
      <c r="A552" s="61"/>
      <c r="B552" s="61"/>
      <c r="C552" s="41"/>
      <c r="D552" s="103"/>
    </row>
    <row r="553" spans="1:4">
      <c r="A553" s="61"/>
      <c r="B553" s="61"/>
      <c r="C553" s="41"/>
      <c r="D553" s="103"/>
    </row>
    <row r="554" spans="1:4">
      <c r="A554" s="61"/>
      <c r="B554" s="61"/>
      <c r="C554" s="41"/>
      <c r="D554" s="103"/>
    </row>
    <row r="555" spans="1:4">
      <c r="A555" s="61"/>
      <c r="B555" s="61"/>
      <c r="C555" s="41"/>
      <c r="D555" s="103"/>
    </row>
    <row r="556" spans="1:4">
      <c r="A556" s="61"/>
      <c r="B556" s="61"/>
      <c r="C556" s="41"/>
      <c r="D556" s="103"/>
    </row>
    <row r="557" spans="1:4">
      <c r="A557" s="61"/>
      <c r="B557" s="61"/>
      <c r="C557" s="41"/>
      <c r="D557" s="103"/>
    </row>
    <row r="558" spans="1:4">
      <c r="A558" s="61"/>
      <c r="B558" s="61"/>
      <c r="C558" s="41"/>
      <c r="D558" s="103"/>
    </row>
    <row r="559" spans="1:4">
      <c r="A559" s="61"/>
      <c r="B559" s="61"/>
      <c r="C559" s="41"/>
      <c r="D559" s="103"/>
    </row>
    <row r="560" spans="1:4">
      <c r="A560" s="61"/>
      <c r="B560" s="61"/>
      <c r="C560" s="41"/>
      <c r="D560" s="103"/>
    </row>
    <row r="561" spans="1:4">
      <c r="A561" s="61"/>
      <c r="B561" s="61"/>
      <c r="C561" s="41"/>
      <c r="D561" s="103"/>
    </row>
    <row r="562" spans="1:4">
      <c r="A562" s="61"/>
      <c r="B562" s="61"/>
      <c r="C562" s="41"/>
      <c r="D562" s="103"/>
    </row>
    <row r="563" spans="1:4">
      <c r="A563" s="61"/>
      <c r="B563" s="61"/>
      <c r="C563" s="41"/>
      <c r="D563" s="103"/>
    </row>
    <row r="564" spans="1:4">
      <c r="A564" s="61"/>
      <c r="B564" s="61"/>
      <c r="C564" s="41"/>
      <c r="D564" s="103"/>
    </row>
    <row r="565" spans="1:4">
      <c r="A565" s="61"/>
      <c r="B565" s="61"/>
      <c r="C565" s="41"/>
      <c r="D565" s="103"/>
    </row>
    <row r="566" spans="1:4">
      <c r="A566" s="61"/>
      <c r="B566" s="61"/>
      <c r="C566" s="41"/>
      <c r="D566" s="103"/>
    </row>
    <row r="567" spans="1:4">
      <c r="A567" s="61"/>
      <c r="B567" s="61"/>
      <c r="C567" s="41"/>
      <c r="D567" s="103"/>
    </row>
    <row r="568" spans="1:4">
      <c r="A568" s="61"/>
      <c r="B568" s="61"/>
      <c r="C568" s="41"/>
      <c r="D568" s="103"/>
    </row>
    <row r="569" spans="1:4">
      <c r="A569" s="61"/>
      <c r="B569" s="61"/>
      <c r="C569" s="41"/>
      <c r="D569" s="103"/>
    </row>
    <row r="570" spans="1:4">
      <c r="A570" s="61"/>
      <c r="B570" s="61"/>
      <c r="C570" s="41"/>
      <c r="D570" s="103"/>
    </row>
    <row r="571" spans="1:4">
      <c r="A571" s="61"/>
      <c r="B571" s="61"/>
      <c r="C571" s="41"/>
      <c r="D571" s="103"/>
    </row>
    <row r="572" spans="1:4">
      <c r="A572" s="61"/>
      <c r="B572" s="61"/>
      <c r="C572" s="41"/>
      <c r="D572" s="103"/>
    </row>
    <row r="573" spans="1:4">
      <c r="A573" s="61"/>
      <c r="B573" s="61"/>
      <c r="C573" s="41"/>
      <c r="D573" s="103"/>
    </row>
    <row r="574" spans="1:4">
      <c r="A574" s="61"/>
      <c r="B574" s="61"/>
      <c r="C574" s="41"/>
      <c r="D574" s="103"/>
    </row>
    <row r="575" spans="1:4">
      <c r="A575" s="61"/>
      <c r="B575" s="61"/>
      <c r="C575" s="41"/>
      <c r="D575" s="103"/>
    </row>
    <row r="576" spans="1:4">
      <c r="A576" s="61"/>
      <c r="B576" s="61"/>
      <c r="C576" s="41"/>
      <c r="D576" s="103"/>
    </row>
    <row r="577" spans="1:4">
      <c r="A577" s="61"/>
      <c r="B577" s="61"/>
      <c r="C577" s="41"/>
      <c r="D577" s="103"/>
    </row>
    <row r="578" spans="1:4">
      <c r="A578" s="61"/>
      <c r="B578" s="61"/>
      <c r="C578" s="41"/>
      <c r="D578" s="103"/>
    </row>
    <row r="579" spans="1:4">
      <c r="A579" s="61"/>
      <c r="B579" s="61"/>
      <c r="C579" s="41"/>
      <c r="D579" s="103"/>
    </row>
    <row r="580" spans="1:4">
      <c r="A580" s="61"/>
      <c r="B580" s="61"/>
      <c r="C580" s="41"/>
      <c r="D580" s="103"/>
    </row>
    <row r="581" spans="1:4">
      <c r="A581" s="61"/>
      <c r="B581" s="61"/>
      <c r="C581" s="41"/>
      <c r="D581" s="103"/>
    </row>
    <row r="582" spans="1:4">
      <c r="A582" s="61"/>
      <c r="B582" s="61"/>
      <c r="C582" s="41"/>
      <c r="D582" s="103"/>
    </row>
    <row r="583" spans="1:4">
      <c r="A583" s="61"/>
      <c r="B583" s="61"/>
      <c r="C583" s="41"/>
      <c r="D583" s="103"/>
    </row>
    <row r="584" spans="1:4">
      <c r="A584" s="61"/>
      <c r="B584" s="61"/>
      <c r="C584" s="41"/>
      <c r="D584" s="103"/>
    </row>
    <row r="585" spans="1:4">
      <c r="A585" s="61"/>
      <c r="B585" s="61"/>
      <c r="C585" s="41"/>
      <c r="D585" s="103"/>
    </row>
    <row r="586" spans="1:4">
      <c r="A586" s="61"/>
      <c r="B586" s="61"/>
      <c r="C586" s="41"/>
      <c r="D586" s="103"/>
    </row>
    <row r="587" spans="1:4">
      <c r="A587" s="61"/>
      <c r="B587" s="61"/>
      <c r="C587" s="41"/>
      <c r="D587" s="103"/>
    </row>
    <row r="588" spans="1:4">
      <c r="A588" s="61"/>
      <c r="B588" s="61"/>
      <c r="C588" s="41"/>
      <c r="D588" s="103"/>
    </row>
    <row r="589" spans="1:4">
      <c r="A589" s="61"/>
      <c r="B589" s="61"/>
      <c r="C589" s="41"/>
      <c r="D589" s="103"/>
    </row>
    <row r="590" spans="1:4">
      <c r="A590" s="61"/>
      <c r="B590" s="61"/>
      <c r="C590" s="41"/>
      <c r="D590" s="103"/>
    </row>
    <row r="591" spans="1:4">
      <c r="A591" s="61"/>
      <c r="B591" s="61"/>
      <c r="C591" s="41"/>
      <c r="D591" s="103"/>
    </row>
    <row r="592" spans="1:4">
      <c r="A592" s="61"/>
      <c r="B592" s="61"/>
      <c r="C592" s="41"/>
      <c r="D592" s="103"/>
    </row>
    <row r="593" spans="1:4">
      <c r="A593" s="61"/>
      <c r="B593" s="61"/>
      <c r="C593" s="41"/>
      <c r="D593" s="103"/>
    </row>
    <row r="594" spans="1:4">
      <c r="A594" s="61"/>
      <c r="B594" s="61"/>
      <c r="C594" s="41"/>
      <c r="D594" s="103"/>
    </row>
    <row r="595" spans="1:4">
      <c r="A595" s="61"/>
      <c r="B595" s="61"/>
      <c r="C595" s="41"/>
      <c r="D595" s="103"/>
    </row>
    <row r="596" spans="1:4">
      <c r="A596" s="61"/>
      <c r="B596" s="61"/>
      <c r="C596" s="41"/>
      <c r="D596" s="103"/>
    </row>
    <row r="597" spans="1:4">
      <c r="A597" s="61"/>
      <c r="B597" s="61"/>
      <c r="C597" s="41"/>
      <c r="D597" s="103"/>
    </row>
    <row r="598" spans="1:4">
      <c r="A598" s="61"/>
      <c r="B598" s="61"/>
      <c r="C598" s="41"/>
      <c r="D598" s="103"/>
    </row>
    <row r="599" spans="1:4">
      <c r="A599" s="61"/>
      <c r="B599" s="61"/>
      <c r="C599" s="41"/>
      <c r="D599" s="103"/>
    </row>
    <row r="600" spans="1:4">
      <c r="A600" s="61"/>
      <c r="B600" s="61"/>
      <c r="C600" s="41"/>
      <c r="D600" s="103"/>
    </row>
    <row r="601" spans="1:4">
      <c r="A601" s="61"/>
      <c r="B601" s="61"/>
      <c r="C601" s="41"/>
      <c r="D601" s="103"/>
    </row>
    <row r="602" spans="1:4">
      <c r="A602" s="61"/>
      <c r="B602" s="61"/>
      <c r="C602" s="41"/>
      <c r="D602" s="103"/>
    </row>
    <row r="603" spans="1:4">
      <c r="A603" s="61"/>
      <c r="B603" s="61"/>
      <c r="C603" s="41"/>
      <c r="D603" s="103"/>
    </row>
    <row r="604" spans="1:4">
      <c r="A604" s="61"/>
      <c r="B604" s="61"/>
      <c r="C604" s="41"/>
      <c r="D604" s="103"/>
    </row>
    <row r="605" spans="1:4">
      <c r="A605" s="61"/>
      <c r="B605" s="61"/>
      <c r="C605" s="41"/>
      <c r="D605" s="103"/>
    </row>
    <row r="606" spans="1:4">
      <c r="A606" s="61"/>
      <c r="B606" s="61"/>
      <c r="C606" s="41"/>
      <c r="D606" s="103"/>
    </row>
    <row r="607" spans="1:4">
      <c r="A607" s="61"/>
      <c r="B607" s="61"/>
      <c r="C607" s="41"/>
      <c r="D607" s="103"/>
    </row>
    <row r="608" spans="1:4">
      <c r="A608" s="61"/>
      <c r="B608" s="61"/>
      <c r="C608" s="41"/>
      <c r="D608" s="103"/>
    </row>
    <row r="609" spans="1:4">
      <c r="A609" s="61"/>
      <c r="B609" s="61"/>
      <c r="C609" s="41"/>
      <c r="D609" s="103"/>
    </row>
    <row r="610" spans="1:4">
      <c r="A610" s="61"/>
      <c r="B610" s="61"/>
      <c r="C610" s="41"/>
      <c r="D610" s="103"/>
    </row>
    <row r="611" spans="1:4">
      <c r="A611" s="61"/>
      <c r="B611" s="61"/>
      <c r="C611" s="41"/>
      <c r="D611" s="103"/>
    </row>
    <row r="612" spans="1:4">
      <c r="A612" s="61"/>
      <c r="B612" s="61"/>
      <c r="C612" s="41"/>
      <c r="D612" s="103"/>
    </row>
    <row r="613" spans="1:4">
      <c r="A613" s="61"/>
      <c r="B613" s="61"/>
      <c r="C613" s="41"/>
      <c r="D613" s="103"/>
    </row>
    <row r="614" spans="1:4">
      <c r="A614" s="61"/>
      <c r="B614" s="61"/>
      <c r="C614" s="41"/>
      <c r="D614" s="103"/>
    </row>
    <row r="615" spans="1:4">
      <c r="A615" s="61"/>
      <c r="B615" s="61"/>
      <c r="C615" s="41"/>
      <c r="D615" s="103"/>
    </row>
    <row r="616" spans="1:4">
      <c r="A616" s="61"/>
      <c r="B616" s="61"/>
      <c r="C616" s="41"/>
      <c r="D616" s="103"/>
    </row>
    <row r="617" spans="1:4">
      <c r="A617" s="61"/>
      <c r="B617" s="61"/>
      <c r="C617" s="41"/>
      <c r="D617" s="103"/>
    </row>
    <row r="618" spans="1:4">
      <c r="A618" s="61"/>
      <c r="B618" s="61"/>
      <c r="C618" s="41"/>
      <c r="D618" s="103"/>
    </row>
    <row r="619" spans="1:4">
      <c r="A619" s="61"/>
      <c r="B619" s="61"/>
      <c r="C619" s="41"/>
      <c r="D619" s="103"/>
    </row>
    <row r="620" spans="1:4">
      <c r="A620" s="61"/>
      <c r="B620" s="61"/>
      <c r="C620" s="41"/>
      <c r="D620" s="103"/>
    </row>
    <row r="621" spans="1:4">
      <c r="A621" s="61"/>
      <c r="B621" s="61"/>
      <c r="C621" s="41"/>
      <c r="D621" s="103"/>
    </row>
    <row r="622" spans="1:4">
      <c r="A622" s="61"/>
      <c r="B622" s="61"/>
      <c r="C622" s="41"/>
      <c r="D622" s="103"/>
    </row>
    <row r="623" spans="1:4">
      <c r="A623" s="61"/>
      <c r="B623" s="61"/>
      <c r="C623" s="41"/>
      <c r="D623" s="103"/>
    </row>
    <row r="624" spans="1:4">
      <c r="A624" s="61"/>
      <c r="B624" s="61"/>
      <c r="C624" s="41"/>
      <c r="D624" s="103"/>
    </row>
    <row r="625" spans="1:4">
      <c r="A625" s="61"/>
      <c r="B625" s="61"/>
      <c r="C625" s="41"/>
      <c r="D625" s="103"/>
    </row>
    <row r="626" spans="1:4">
      <c r="A626" s="61"/>
      <c r="B626" s="61"/>
      <c r="C626" s="41"/>
      <c r="D626" s="103"/>
    </row>
    <row r="627" spans="1:4">
      <c r="A627" s="61"/>
      <c r="B627" s="61"/>
      <c r="C627" s="41"/>
      <c r="D627" s="103"/>
    </row>
    <row r="628" spans="1:4">
      <c r="A628" s="61"/>
      <c r="B628" s="61"/>
      <c r="C628" s="41"/>
      <c r="D628" s="103"/>
    </row>
    <row r="629" spans="1:4">
      <c r="A629" s="61"/>
      <c r="B629" s="61"/>
      <c r="C629" s="41"/>
      <c r="D629" s="103"/>
    </row>
    <row r="630" spans="1:4">
      <c r="A630" s="61"/>
      <c r="B630" s="61"/>
      <c r="C630" s="41"/>
      <c r="D630" s="103"/>
    </row>
    <row r="631" spans="1:4">
      <c r="A631" s="61"/>
      <c r="B631" s="61"/>
      <c r="C631" s="41"/>
      <c r="D631" s="103"/>
    </row>
    <row r="632" spans="1:4">
      <c r="A632" s="61"/>
      <c r="B632" s="61"/>
      <c r="C632" s="41"/>
      <c r="D632" s="103"/>
    </row>
    <row r="633" spans="1:4">
      <c r="A633" s="61"/>
      <c r="B633" s="61"/>
      <c r="C633" s="41"/>
      <c r="D633" s="103"/>
    </row>
    <row r="634" spans="1:4">
      <c r="A634" s="61"/>
      <c r="B634" s="61"/>
      <c r="C634" s="41"/>
      <c r="D634" s="103"/>
    </row>
    <row r="635" spans="1:4">
      <c r="A635" s="61"/>
      <c r="B635" s="61"/>
      <c r="C635" s="41"/>
      <c r="D635" s="103"/>
    </row>
    <row r="636" spans="1:4">
      <c r="A636" s="61"/>
      <c r="B636" s="61"/>
      <c r="C636" s="41"/>
      <c r="D636" s="103"/>
    </row>
    <row r="637" spans="1:4">
      <c r="A637" s="61"/>
      <c r="B637" s="61"/>
      <c r="C637" s="41"/>
      <c r="D637" s="103"/>
    </row>
    <row r="638" spans="1:4">
      <c r="A638" s="61"/>
      <c r="B638" s="61"/>
      <c r="C638" s="41"/>
      <c r="D638" s="103"/>
    </row>
    <row r="639" spans="1:4">
      <c r="A639" s="61"/>
      <c r="B639" s="61"/>
      <c r="C639" s="41"/>
      <c r="D639" s="103"/>
    </row>
    <row r="640" spans="1:4">
      <c r="A640" s="61"/>
      <c r="B640" s="61"/>
      <c r="C640" s="41"/>
      <c r="D640" s="103"/>
    </row>
    <row r="641" spans="1:4">
      <c r="A641" s="61"/>
      <c r="B641" s="61"/>
      <c r="C641" s="41"/>
      <c r="D641" s="103"/>
    </row>
    <row r="642" spans="1:4">
      <c r="A642" s="61"/>
      <c r="B642" s="61"/>
      <c r="C642" s="41"/>
      <c r="D642" s="103"/>
    </row>
    <row r="643" spans="1:4">
      <c r="A643" s="61"/>
      <c r="B643" s="61"/>
      <c r="C643" s="41"/>
      <c r="D643" s="103"/>
    </row>
    <row r="644" spans="1:4">
      <c r="A644" s="61"/>
      <c r="B644" s="61"/>
      <c r="C644" s="41"/>
      <c r="D644" s="103"/>
    </row>
    <row r="645" spans="1:4">
      <c r="A645" s="61"/>
      <c r="B645" s="61"/>
      <c r="C645" s="41"/>
      <c r="D645" s="103"/>
    </row>
    <row r="646" spans="1:4">
      <c r="A646" s="61"/>
      <c r="B646" s="61"/>
      <c r="C646" s="41"/>
      <c r="D646" s="103"/>
    </row>
    <row r="647" spans="1:4">
      <c r="A647" s="61"/>
      <c r="B647" s="61"/>
      <c r="C647" s="41"/>
      <c r="D647" s="103"/>
    </row>
    <row r="648" spans="1:4">
      <c r="A648" s="61"/>
      <c r="B648" s="61"/>
      <c r="C648" s="41"/>
      <c r="D648" s="103"/>
    </row>
    <row r="649" spans="1:4">
      <c r="A649" s="61"/>
      <c r="B649" s="61"/>
      <c r="C649" s="41"/>
      <c r="D649" s="103"/>
    </row>
    <row r="650" spans="1:4">
      <c r="A650" s="61"/>
      <c r="B650" s="61"/>
      <c r="C650" s="41"/>
      <c r="D650" s="103"/>
    </row>
    <row r="651" spans="1:4">
      <c r="A651" s="61"/>
      <c r="B651" s="61"/>
      <c r="C651" s="41"/>
      <c r="D651" s="103"/>
    </row>
    <row r="652" spans="1:4">
      <c r="A652" s="61"/>
      <c r="B652" s="61"/>
      <c r="C652" s="41"/>
      <c r="D652" s="103"/>
    </row>
    <row r="653" spans="1:4">
      <c r="A653" s="61"/>
      <c r="B653" s="61"/>
      <c r="C653" s="41"/>
      <c r="D653" s="103"/>
    </row>
    <row r="654" spans="1:4">
      <c r="A654" s="61"/>
      <c r="B654" s="61"/>
      <c r="C654" s="41"/>
      <c r="D654" s="103"/>
    </row>
    <row r="655" spans="1:4">
      <c r="A655" s="61"/>
      <c r="B655" s="61"/>
      <c r="C655" s="41"/>
      <c r="D655" s="103"/>
    </row>
    <row r="656" spans="1:4">
      <c r="A656" s="61"/>
      <c r="B656" s="61"/>
      <c r="C656" s="41"/>
      <c r="D656" s="103"/>
    </row>
    <row r="657" spans="1:4">
      <c r="A657" s="61"/>
      <c r="B657" s="61"/>
      <c r="C657" s="41"/>
      <c r="D657" s="103"/>
    </row>
    <row r="658" spans="1:4">
      <c r="A658" s="61"/>
      <c r="B658" s="61"/>
      <c r="C658" s="41"/>
      <c r="D658" s="103"/>
    </row>
    <row r="659" spans="1:4">
      <c r="A659" s="61"/>
      <c r="B659" s="61"/>
      <c r="C659" s="41"/>
      <c r="D659" s="103"/>
    </row>
    <row r="660" spans="1:4">
      <c r="A660" s="61"/>
      <c r="B660" s="61"/>
      <c r="C660" s="41"/>
      <c r="D660" s="103"/>
    </row>
    <row r="661" spans="1:4">
      <c r="A661" s="61"/>
      <c r="B661" s="61"/>
      <c r="C661" s="41"/>
      <c r="D661" s="103"/>
    </row>
    <row r="662" spans="1:4">
      <c r="A662" s="61"/>
      <c r="B662" s="61"/>
      <c r="C662" s="41"/>
      <c r="D662" s="103"/>
    </row>
    <row r="663" spans="1:4">
      <c r="A663" s="61"/>
      <c r="B663" s="61"/>
      <c r="C663" s="41"/>
      <c r="D663" s="103"/>
    </row>
    <row r="664" spans="1:4">
      <c r="A664" s="61"/>
      <c r="B664" s="61"/>
      <c r="C664" s="41"/>
      <c r="D664" s="103"/>
    </row>
    <row r="665" spans="1:4">
      <c r="A665" s="61"/>
      <c r="B665" s="61"/>
      <c r="C665" s="41"/>
      <c r="D665" s="103"/>
    </row>
    <row r="666" spans="1:4">
      <c r="A666" s="61"/>
      <c r="B666" s="61"/>
      <c r="C666" s="41"/>
      <c r="D666" s="103"/>
    </row>
    <row r="667" spans="1:4">
      <c r="A667" s="61"/>
      <c r="B667" s="61"/>
      <c r="C667" s="41"/>
      <c r="D667" s="103"/>
    </row>
    <row r="668" spans="1:4">
      <c r="A668" s="61"/>
      <c r="B668" s="61"/>
      <c r="C668" s="41"/>
      <c r="D668" s="103"/>
    </row>
    <row r="669" spans="1:4">
      <c r="A669" s="61"/>
      <c r="B669" s="61"/>
      <c r="C669" s="41"/>
      <c r="D669" s="103"/>
    </row>
    <row r="670" spans="1:4">
      <c r="A670" s="61"/>
      <c r="B670" s="61"/>
      <c r="C670" s="41"/>
      <c r="D670" s="103"/>
    </row>
    <row r="671" spans="1:4">
      <c r="A671" s="61"/>
      <c r="B671" s="61"/>
      <c r="C671" s="41"/>
      <c r="D671" s="103"/>
    </row>
    <row r="672" spans="1:4">
      <c r="A672" s="61"/>
      <c r="B672" s="61"/>
      <c r="C672" s="41"/>
      <c r="D672" s="103"/>
    </row>
    <row r="673" spans="1:4">
      <c r="A673" s="61"/>
      <c r="B673" s="61"/>
      <c r="C673" s="41"/>
      <c r="D673" s="103"/>
    </row>
    <row r="674" spans="1:4">
      <c r="A674" s="61"/>
      <c r="B674" s="61"/>
      <c r="C674" s="41"/>
      <c r="D674" s="103"/>
    </row>
    <row r="675" spans="1:4">
      <c r="A675" s="61"/>
      <c r="B675" s="61"/>
      <c r="C675" s="41"/>
      <c r="D675" s="103"/>
    </row>
    <row r="676" spans="1:4">
      <c r="A676" s="61"/>
      <c r="B676" s="61"/>
      <c r="C676" s="41"/>
      <c r="D676" s="103"/>
    </row>
    <row r="677" spans="1:4">
      <c r="A677" s="61"/>
      <c r="B677" s="61"/>
      <c r="C677" s="41"/>
      <c r="D677" s="103"/>
    </row>
    <row r="678" spans="1:4">
      <c r="A678" s="61"/>
      <c r="B678" s="61"/>
      <c r="C678" s="41"/>
      <c r="D678" s="103"/>
    </row>
    <row r="679" spans="1:4">
      <c r="A679" s="61"/>
      <c r="B679" s="61"/>
      <c r="C679" s="41"/>
      <c r="D679" s="103"/>
    </row>
    <row r="680" spans="1:4">
      <c r="A680" s="61"/>
      <c r="B680" s="61"/>
      <c r="C680" s="41"/>
      <c r="D680" s="103"/>
    </row>
    <row r="681" spans="1:4">
      <c r="A681" s="61"/>
      <c r="B681" s="61"/>
      <c r="C681" s="41"/>
      <c r="D681" s="103"/>
    </row>
    <row r="682" spans="1:4">
      <c r="A682" s="61"/>
      <c r="B682" s="61"/>
      <c r="C682" s="41"/>
      <c r="D682" s="103"/>
    </row>
    <row r="683" spans="1:4">
      <c r="A683" s="61"/>
      <c r="B683" s="61"/>
      <c r="C683" s="41"/>
      <c r="D683" s="103"/>
    </row>
    <row r="684" spans="1:4">
      <c r="A684" s="61"/>
      <c r="B684" s="61"/>
      <c r="C684" s="41"/>
      <c r="D684" s="103"/>
    </row>
    <row r="685" spans="1:4">
      <c r="A685" s="61"/>
      <c r="B685" s="61"/>
      <c r="C685" s="41"/>
      <c r="D685" s="103"/>
    </row>
    <row r="686" spans="1:4">
      <c r="A686" s="61"/>
      <c r="B686" s="61"/>
      <c r="C686" s="41"/>
      <c r="D686" s="103"/>
    </row>
    <row r="687" spans="1:4">
      <c r="A687" s="61"/>
      <c r="B687" s="61"/>
      <c r="C687" s="41"/>
      <c r="D687" s="103"/>
    </row>
    <row r="688" spans="1:4">
      <c r="A688" s="61"/>
      <c r="B688" s="61"/>
      <c r="C688" s="41"/>
      <c r="D688" s="103"/>
    </row>
    <row r="689" spans="1:4">
      <c r="A689" s="61"/>
      <c r="B689" s="61"/>
      <c r="C689" s="41"/>
      <c r="D689" s="103"/>
    </row>
    <row r="690" spans="1:4">
      <c r="A690" s="61"/>
      <c r="B690" s="61"/>
      <c r="C690" s="41"/>
      <c r="D690" s="103"/>
    </row>
    <row r="691" spans="1:4">
      <c r="A691" s="61"/>
      <c r="B691" s="61"/>
      <c r="C691" s="41"/>
      <c r="D691" s="103"/>
    </row>
    <row r="692" spans="1:4">
      <c r="A692" s="61"/>
      <c r="B692" s="61"/>
      <c r="C692" s="41"/>
      <c r="D692" s="103"/>
    </row>
    <row r="693" spans="1:4">
      <c r="A693" s="61"/>
      <c r="B693" s="61"/>
      <c r="C693" s="41"/>
      <c r="D693" s="103"/>
    </row>
    <row r="694" spans="1:4">
      <c r="A694" s="61"/>
      <c r="B694" s="61"/>
      <c r="C694" s="41"/>
      <c r="D694" s="103"/>
    </row>
    <row r="695" spans="1:4">
      <c r="A695" s="61"/>
      <c r="B695" s="61"/>
      <c r="C695" s="41"/>
      <c r="D695" s="103"/>
    </row>
    <row r="696" spans="1:4">
      <c r="A696" s="61"/>
      <c r="B696" s="61"/>
      <c r="C696" s="41"/>
      <c r="D696" s="103"/>
    </row>
    <row r="697" spans="1:4">
      <c r="A697" s="61"/>
      <c r="B697" s="61"/>
      <c r="C697" s="41"/>
      <c r="D697" s="103"/>
    </row>
    <row r="698" spans="1:4">
      <c r="A698" s="61"/>
      <c r="B698" s="61"/>
      <c r="C698" s="41"/>
      <c r="D698" s="103"/>
    </row>
    <row r="699" spans="1:4">
      <c r="A699" s="61"/>
      <c r="B699" s="61"/>
      <c r="C699" s="41"/>
      <c r="D699" s="103"/>
    </row>
    <row r="700" spans="1:4">
      <c r="A700" s="61"/>
      <c r="B700" s="61"/>
      <c r="C700" s="41"/>
      <c r="D700" s="103"/>
    </row>
    <row r="701" spans="1:4">
      <c r="A701" s="61"/>
      <c r="B701" s="61"/>
      <c r="C701" s="41"/>
      <c r="D701" s="103"/>
    </row>
    <row r="702" spans="1:4">
      <c r="A702" s="61"/>
      <c r="B702" s="61"/>
      <c r="C702" s="41"/>
      <c r="D702" s="103"/>
    </row>
    <row r="703" spans="1:4">
      <c r="A703" s="61"/>
      <c r="B703" s="61"/>
      <c r="C703" s="41"/>
      <c r="D703" s="103"/>
    </row>
    <row r="704" spans="1:4">
      <c r="A704" s="61"/>
      <c r="B704" s="61"/>
      <c r="C704" s="41"/>
      <c r="D704" s="103"/>
    </row>
    <row r="705" spans="1:4">
      <c r="A705" s="61"/>
      <c r="B705" s="61"/>
      <c r="C705" s="41"/>
      <c r="D705" s="103"/>
    </row>
    <row r="706" spans="1:4">
      <c r="A706" s="61"/>
      <c r="B706" s="61"/>
      <c r="C706" s="41"/>
      <c r="D706" s="103"/>
    </row>
    <row r="707" spans="1:4">
      <c r="A707" s="61"/>
      <c r="B707" s="61"/>
      <c r="C707" s="41"/>
      <c r="D707" s="103"/>
    </row>
    <row r="708" spans="1:4">
      <c r="A708" s="61"/>
      <c r="B708" s="61"/>
      <c r="C708" s="41"/>
      <c r="D708" s="103"/>
    </row>
    <row r="709" spans="1:4">
      <c r="A709" s="61"/>
      <c r="B709" s="61"/>
      <c r="C709" s="41"/>
      <c r="D709" s="103"/>
    </row>
    <row r="710" spans="1:4">
      <c r="A710" s="61"/>
      <c r="B710" s="61"/>
      <c r="C710" s="41"/>
      <c r="D710" s="103"/>
    </row>
    <row r="711" spans="1:4">
      <c r="A711" s="61"/>
      <c r="B711" s="61"/>
      <c r="C711" s="41"/>
      <c r="D711" s="103"/>
    </row>
    <row r="712" spans="1:4">
      <c r="A712" s="61"/>
      <c r="B712" s="61"/>
      <c r="C712" s="41"/>
      <c r="D712" s="103"/>
    </row>
    <row r="713" spans="1:4">
      <c r="A713" s="61"/>
      <c r="B713" s="61"/>
      <c r="C713" s="41"/>
      <c r="D713" s="103"/>
    </row>
    <row r="714" spans="1:4">
      <c r="A714" s="61"/>
      <c r="B714" s="61"/>
      <c r="C714" s="41"/>
      <c r="D714" s="103"/>
    </row>
    <row r="715" spans="1:4">
      <c r="A715" s="61"/>
      <c r="B715" s="61"/>
      <c r="C715" s="41"/>
      <c r="D715" s="103"/>
    </row>
    <row r="716" spans="1:4">
      <c r="A716" s="61"/>
      <c r="B716" s="61"/>
      <c r="C716" s="41"/>
      <c r="D716" s="103"/>
    </row>
    <row r="717" spans="1:4">
      <c r="A717" s="61"/>
      <c r="B717" s="61"/>
      <c r="C717" s="41"/>
      <c r="D717" s="103"/>
    </row>
    <row r="718" spans="1:4">
      <c r="A718" s="61"/>
      <c r="B718" s="61"/>
      <c r="C718" s="41"/>
      <c r="D718" s="103"/>
    </row>
    <row r="719" spans="1:4">
      <c r="A719" s="61"/>
      <c r="B719" s="61"/>
      <c r="C719" s="41"/>
      <c r="D719" s="103"/>
    </row>
    <row r="720" spans="1:4">
      <c r="A720" s="61"/>
      <c r="B720" s="61"/>
      <c r="C720" s="41"/>
      <c r="D720" s="103"/>
    </row>
    <row r="721" spans="1:4">
      <c r="A721" s="61"/>
      <c r="B721" s="61"/>
      <c r="C721" s="41"/>
      <c r="D721" s="103"/>
    </row>
    <row r="722" spans="1:4">
      <c r="A722" s="61"/>
      <c r="B722" s="61"/>
      <c r="C722" s="41"/>
      <c r="D722" s="103"/>
    </row>
    <row r="723" spans="1:4">
      <c r="A723" s="61"/>
      <c r="B723" s="61"/>
      <c r="C723" s="41"/>
      <c r="D723" s="103"/>
    </row>
    <row r="724" spans="1:4">
      <c r="A724" s="61"/>
      <c r="B724" s="61"/>
      <c r="C724" s="41"/>
      <c r="D724" s="103"/>
    </row>
    <row r="725" spans="1:4">
      <c r="A725" s="61"/>
      <c r="B725" s="61"/>
      <c r="C725" s="41"/>
      <c r="D725" s="103"/>
    </row>
    <row r="726" spans="1:4">
      <c r="A726" s="61"/>
      <c r="B726" s="61"/>
      <c r="C726" s="41"/>
      <c r="D726" s="103"/>
    </row>
    <row r="727" spans="1:4">
      <c r="A727" s="61"/>
      <c r="B727" s="61"/>
      <c r="C727" s="41"/>
      <c r="D727" s="103"/>
    </row>
    <row r="728" spans="1:4">
      <c r="A728" s="61"/>
      <c r="B728" s="61"/>
      <c r="C728" s="41"/>
      <c r="D728" s="103"/>
    </row>
    <row r="729" spans="1:4">
      <c r="A729" s="61"/>
      <c r="B729" s="61"/>
      <c r="C729" s="41"/>
      <c r="D729" s="103"/>
    </row>
    <row r="730" spans="1:4">
      <c r="A730" s="61"/>
      <c r="B730" s="61"/>
      <c r="C730" s="41"/>
      <c r="D730" s="103"/>
    </row>
    <row r="731" spans="1:4">
      <c r="A731" s="61"/>
      <c r="B731" s="61"/>
      <c r="C731" s="41"/>
      <c r="D731" s="103"/>
    </row>
    <row r="732" spans="1:4">
      <c r="A732" s="61"/>
      <c r="B732" s="61"/>
      <c r="C732" s="41"/>
      <c r="D732" s="103"/>
    </row>
    <row r="733" spans="1:4">
      <c r="A733" s="61"/>
      <c r="B733" s="61"/>
      <c r="C733" s="41"/>
      <c r="D733" s="103"/>
    </row>
    <row r="734" spans="1:4">
      <c r="A734" s="61"/>
      <c r="B734" s="61"/>
      <c r="C734" s="41"/>
      <c r="D734" s="103"/>
    </row>
    <row r="735" spans="1:4">
      <c r="A735" s="61"/>
      <c r="B735" s="61"/>
      <c r="C735" s="41"/>
      <c r="D735" s="103"/>
    </row>
    <row r="736" spans="1:4">
      <c r="A736" s="61"/>
      <c r="B736" s="61"/>
      <c r="C736" s="41"/>
      <c r="D736" s="103"/>
    </row>
    <row r="737" spans="1:4">
      <c r="A737" s="61"/>
      <c r="B737" s="61"/>
      <c r="C737" s="41"/>
      <c r="D737" s="103"/>
    </row>
    <row r="738" spans="1:4">
      <c r="A738" s="61"/>
      <c r="B738" s="61"/>
      <c r="C738" s="41"/>
      <c r="D738" s="103"/>
    </row>
    <row r="739" spans="1:4">
      <c r="A739" s="61"/>
      <c r="B739" s="61"/>
      <c r="C739" s="41"/>
      <c r="D739" s="103"/>
    </row>
    <row r="740" spans="1:4">
      <c r="A740" s="61"/>
      <c r="B740" s="61"/>
      <c r="C740" s="41"/>
      <c r="D740" s="103"/>
    </row>
    <row r="741" spans="1:4">
      <c r="A741" s="61"/>
      <c r="B741" s="61"/>
      <c r="C741" s="41"/>
      <c r="D741" s="103"/>
    </row>
    <row r="742" spans="1:4">
      <c r="A742" s="61"/>
      <c r="B742" s="61"/>
      <c r="C742" s="41"/>
      <c r="D742" s="103"/>
    </row>
    <row r="743" spans="1:4">
      <c r="A743" s="61"/>
      <c r="B743" s="61"/>
      <c r="C743" s="41"/>
      <c r="D743" s="103"/>
    </row>
    <row r="744" spans="1:4">
      <c r="A744" s="61"/>
      <c r="B744" s="61"/>
      <c r="C744" s="41"/>
      <c r="D744" s="103"/>
    </row>
    <row r="745" spans="1:4">
      <c r="A745" s="61"/>
      <c r="B745" s="61"/>
      <c r="C745" s="41"/>
      <c r="D745" s="103"/>
    </row>
    <row r="746" spans="1:4">
      <c r="A746" s="61"/>
      <c r="B746" s="61"/>
      <c r="C746" s="41"/>
      <c r="D746" s="103"/>
    </row>
    <row r="747" spans="1:4">
      <c r="A747" s="61"/>
      <c r="B747" s="61"/>
      <c r="C747" s="41"/>
      <c r="D747" s="103"/>
    </row>
    <row r="748" spans="1:4">
      <c r="A748" s="61"/>
      <c r="B748" s="61"/>
      <c r="C748" s="41"/>
      <c r="D748" s="103"/>
    </row>
    <row r="749" spans="1:4">
      <c r="A749" s="61"/>
      <c r="B749" s="61"/>
      <c r="C749" s="41"/>
      <c r="D749" s="103"/>
    </row>
    <row r="750" spans="1:4">
      <c r="A750" s="61"/>
      <c r="B750" s="61"/>
      <c r="C750" s="41"/>
      <c r="D750" s="103"/>
    </row>
    <row r="751" spans="1:4">
      <c r="A751" s="61"/>
      <c r="B751" s="61"/>
      <c r="C751" s="41"/>
      <c r="D751" s="103"/>
    </row>
    <row r="752" spans="1:4">
      <c r="A752" s="61"/>
      <c r="B752" s="61"/>
      <c r="C752" s="41"/>
      <c r="D752" s="103"/>
    </row>
    <row r="753" spans="1:4">
      <c r="A753" s="61"/>
      <c r="B753" s="61"/>
      <c r="C753" s="41"/>
      <c r="D753" s="103"/>
    </row>
    <row r="754" spans="1:4">
      <c r="A754" s="61"/>
      <c r="B754" s="61"/>
      <c r="C754" s="41"/>
      <c r="D754" s="103"/>
    </row>
    <row r="755" spans="1:4">
      <c r="A755" s="61"/>
      <c r="B755" s="61"/>
      <c r="C755" s="41"/>
      <c r="D755" s="103"/>
    </row>
    <row r="756" spans="1:4">
      <c r="A756" s="61"/>
      <c r="B756" s="61"/>
      <c r="C756" s="41"/>
      <c r="D756" s="103"/>
    </row>
    <row r="757" spans="1:4">
      <c r="A757" s="61"/>
      <c r="B757" s="61"/>
      <c r="C757" s="41"/>
      <c r="D757" s="103"/>
    </row>
    <row r="758" spans="1:4">
      <c r="A758" s="61"/>
      <c r="B758" s="61"/>
      <c r="C758" s="41"/>
      <c r="D758" s="103"/>
    </row>
    <row r="759" spans="1:4">
      <c r="A759" s="61"/>
      <c r="B759" s="61"/>
      <c r="C759" s="41"/>
      <c r="D759" s="103"/>
    </row>
    <row r="760" spans="1:4">
      <c r="A760" s="61"/>
      <c r="B760" s="61"/>
      <c r="C760" s="41"/>
      <c r="D760" s="103"/>
    </row>
    <row r="761" spans="1:4">
      <c r="A761" s="61"/>
      <c r="B761" s="61"/>
      <c r="C761" s="41"/>
      <c r="D761" s="103"/>
    </row>
    <row r="762" spans="1:4">
      <c r="A762" s="61"/>
      <c r="B762" s="61"/>
      <c r="C762" s="41"/>
      <c r="D762" s="103"/>
    </row>
    <row r="763" spans="1:4">
      <c r="A763" s="61"/>
      <c r="B763" s="61"/>
      <c r="C763" s="41"/>
      <c r="D763" s="103"/>
    </row>
    <row r="764" spans="1:4">
      <c r="A764" s="61"/>
      <c r="B764" s="61"/>
      <c r="C764" s="41"/>
      <c r="D764" s="103"/>
    </row>
    <row r="765" spans="1:4">
      <c r="A765" s="61"/>
      <c r="B765" s="61"/>
      <c r="C765" s="41"/>
      <c r="D765" s="103"/>
    </row>
    <row r="766" spans="1:4">
      <c r="A766" s="61"/>
      <c r="B766" s="61"/>
      <c r="C766" s="41"/>
      <c r="D766" s="103"/>
    </row>
    <row r="767" spans="1:4">
      <c r="A767" s="61"/>
      <c r="B767" s="61"/>
      <c r="C767" s="41"/>
      <c r="D767" s="103"/>
    </row>
    <row r="768" spans="1:4">
      <c r="A768" s="61"/>
      <c r="B768" s="61"/>
      <c r="C768" s="41"/>
      <c r="D768" s="103"/>
    </row>
    <row r="769" spans="1:4">
      <c r="A769" s="61"/>
      <c r="B769" s="61"/>
      <c r="C769" s="41"/>
      <c r="D769" s="103"/>
    </row>
    <row r="770" spans="1:4">
      <c r="A770" s="61"/>
      <c r="B770" s="61"/>
      <c r="C770" s="41"/>
      <c r="D770" s="103"/>
    </row>
    <row r="771" spans="1:4">
      <c r="A771" s="61"/>
      <c r="B771" s="61"/>
      <c r="C771" s="41"/>
      <c r="D771" s="103"/>
    </row>
    <row r="772" spans="1:4">
      <c r="A772" s="61"/>
      <c r="B772" s="61"/>
      <c r="C772" s="41"/>
      <c r="D772" s="103"/>
    </row>
    <row r="773" spans="1:4">
      <c r="A773" s="61"/>
      <c r="B773" s="61"/>
      <c r="C773" s="41"/>
      <c r="D773" s="103"/>
    </row>
    <row r="774" spans="1:4">
      <c r="A774" s="61"/>
      <c r="B774" s="61"/>
      <c r="C774" s="41"/>
      <c r="D774" s="103"/>
    </row>
    <row r="775" spans="1:4">
      <c r="A775" s="61"/>
      <c r="B775" s="61"/>
      <c r="C775" s="41"/>
      <c r="D775" s="103"/>
    </row>
    <row r="776" spans="1:4">
      <c r="A776" s="61"/>
      <c r="B776" s="61"/>
      <c r="C776" s="41"/>
      <c r="D776" s="103"/>
    </row>
    <row r="777" spans="1:4">
      <c r="A777" s="61"/>
      <c r="B777" s="61"/>
      <c r="C777" s="41"/>
      <c r="D777" s="103"/>
    </row>
    <row r="778" spans="1:4">
      <c r="A778" s="61"/>
      <c r="B778" s="61"/>
      <c r="C778" s="41"/>
      <c r="D778" s="103"/>
    </row>
    <row r="779" spans="1:4">
      <c r="A779" s="61"/>
      <c r="B779" s="61"/>
      <c r="C779" s="41"/>
      <c r="D779" s="103"/>
    </row>
    <row r="780" spans="1:4">
      <c r="A780" s="61"/>
      <c r="B780" s="61"/>
      <c r="C780" s="41"/>
      <c r="D780" s="103"/>
    </row>
    <row r="781" spans="1:4">
      <c r="A781" s="61"/>
      <c r="B781" s="61"/>
      <c r="C781" s="41"/>
      <c r="D781" s="103"/>
    </row>
    <row r="782" spans="1:4">
      <c r="A782" s="61"/>
      <c r="B782" s="61"/>
      <c r="C782" s="41"/>
      <c r="D782" s="103"/>
    </row>
    <row r="783" spans="1:4">
      <c r="A783" s="61"/>
      <c r="B783" s="61"/>
      <c r="C783" s="41"/>
      <c r="D783" s="103"/>
    </row>
    <row r="784" spans="1:4">
      <c r="A784" s="61"/>
      <c r="B784" s="61"/>
      <c r="C784" s="41"/>
      <c r="D784" s="103"/>
    </row>
    <row r="785" spans="1:4">
      <c r="A785" s="61"/>
      <c r="B785" s="61"/>
      <c r="C785" s="41"/>
      <c r="D785" s="103"/>
    </row>
    <row r="786" spans="1:4">
      <c r="A786" s="61"/>
      <c r="B786" s="61"/>
      <c r="C786" s="41"/>
      <c r="D786" s="103"/>
    </row>
    <row r="787" spans="1:4">
      <c r="A787" s="61"/>
      <c r="B787" s="61"/>
      <c r="C787" s="41"/>
      <c r="D787" s="103"/>
    </row>
    <row r="788" spans="1:4">
      <c r="A788" s="61"/>
      <c r="B788" s="61"/>
      <c r="C788" s="41"/>
      <c r="D788" s="103"/>
    </row>
    <row r="789" spans="1:4">
      <c r="A789" s="61"/>
      <c r="B789" s="61"/>
      <c r="C789" s="41"/>
      <c r="D789" s="103"/>
    </row>
    <row r="790" spans="1:4">
      <c r="A790" s="61"/>
      <c r="B790" s="61"/>
      <c r="C790" s="41"/>
      <c r="D790" s="103"/>
    </row>
    <row r="791" spans="1:4">
      <c r="A791" s="61"/>
      <c r="B791" s="61"/>
      <c r="C791" s="41"/>
      <c r="D791" s="103"/>
    </row>
    <row r="792" spans="1:4">
      <c r="A792" s="61"/>
      <c r="B792" s="61"/>
      <c r="C792" s="41"/>
      <c r="D792" s="103"/>
    </row>
    <row r="793" spans="1:4">
      <c r="A793" s="61"/>
      <c r="B793" s="61"/>
      <c r="C793" s="41"/>
      <c r="D793" s="103"/>
    </row>
    <row r="794" spans="1:4">
      <c r="A794" s="61"/>
      <c r="B794" s="61"/>
      <c r="C794" s="41"/>
      <c r="D794" s="103"/>
    </row>
    <row r="795" spans="1:4">
      <c r="A795" s="61"/>
      <c r="B795" s="61"/>
      <c r="C795" s="41"/>
      <c r="D795" s="103"/>
    </row>
    <row r="796" spans="1:4">
      <c r="A796" s="61"/>
      <c r="B796" s="61"/>
      <c r="C796" s="41"/>
      <c r="D796" s="103"/>
    </row>
    <row r="797" spans="1:4">
      <c r="A797" s="61"/>
      <c r="B797" s="61"/>
      <c r="C797" s="41"/>
      <c r="D797" s="103"/>
    </row>
    <row r="798" spans="1:4">
      <c r="A798" s="61"/>
      <c r="B798" s="61"/>
      <c r="C798" s="41"/>
      <c r="D798" s="103"/>
    </row>
    <row r="799" spans="1:4">
      <c r="A799" s="61"/>
      <c r="B799" s="61"/>
      <c r="C799" s="41"/>
      <c r="D799" s="103"/>
    </row>
    <row r="800" spans="1:4">
      <c r="A800" s="61"/>
      <c r="B800" s="61"/>
      <c r="C800" s="41"/>
      <c r="D800" s="103"/>
    </row>
    <row r="801" spans="1:4">
      <c r="A801" s="61"/>
      <c r="B801" s="61"/>
      <c r="C801" s="41"/>
      <c r="D801" s="103"/>
    </row>
  </sheetData>
  <mergeCells count="15">
    <mergeCell ref="A1:D1"/>
    <mergeCell ref="C7:C8"/>
    <mergeCell ref="A6:D6"/>
    <mergeCell ref="A4:D4"/>
    <mergeCell ref="D7:D8"/>
    <mergeCell ref="B3:D3"/>
    <mergeCell ref="A2:D2"/>
    <mergeCell ref="A142:D142"/>
    <mergeCell ref="A141:C141"/>
    <mergeCell ref="H5:I5"/>
    <mergeCell ref="H6:H8"/>
    <mergeCell ref="I6:I8"/>
    <mergeCell ref="E5:F5"/>
    <mergeCell ref="E7:E8"/>
    <mergeCell ref="F7:F8"/>
  </mergeCells>
  <phoneticPr fontId="0" type="noConversion"/>
  <pageMargins left="0.7" right="0.7" top="0.75" bottom="0.75" header="0.3" footer="0.3"/>
  <pageSetup scale="7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8"/>
  <sheetViews>
    <sheetView workbookViewId="0">
      <pane xSplit="3" ySplit="8" topLeftCell="D291" activePane="bottomRight" state="frozen"/>
      <selection pane="topRight" activeCell="D1" sqref="D1"/>
      <selection pane="bottomLeft" activeCell="A9" sqref="A9"/>
      <selection pane="bottomRight" activeCell="M301" sqref="M301"/>
    </sheetView>
  </sheetViews>
  <sheetFormatPr defaultColWidth="9.140625" defaultRowHeight="14.25"/>
  <cols>
    <col min="1" max="1" width="5.140625" style="42" bestFit="1" customWidth="1"/>
    <col min="2" max="2" width="59.140625" style="42" bestFit="1" customWidth="1"/>
    <col min="3" max="3" width="11.5703125" style="43" customWidth="1"/>
    <col min="4" max="4" width="13.5703125" style="301" customWidth="1"/>
    <col min="5" max="5" width="11.5703125" style="86" customWidth="1"/>
    <col min="6" max="6" width="13.7109375" style="302" customWidth="1"/>
    <col min="7" max="16384" width="9.140625" style="44"/>
  </cols>
  <sheetData>
    <row r="1" spans="1:9">
      <c r="A1" s="166"/>
      <c r="B1" s="167"/>
      <c r="C1" s="168"/>
      <c r="D1" s="169"/>
      <c r="E1" s="73"/>
      <c r="F1"/>
    </row>
    <row r="2" spans="1:9" ht="18">
      <c r="A2" s="170" t="s">
        <v>116</v>
      </c>
      <c r="B2" s="171" t="s">
        <v>115</v>
      </c>
      <c r="C2" s="172"/>
      <c r="D2" s="173"/>
      <c r="E2" s="73"/>
      <c r="F2"/>
    </row>
    <row r="3" spans="1:9" ht="15">
      <c r="A3" s="174"/>
      <c r="B3" s="175"/>
      <c r="C3" s="176"/>
      <c r="D3" s="177"/>
      <c r="E3" s="73"/>
      <c r="F3"/>
    </row>
    <row r="4" spans="1:9" ht="28.5">
      <c r="A4" s="178" t="s">
        <v>172</v>
      </c>
      <c r="B4" s="179" t="s">
        <v>528</v>
      </c>
      <c r="C4" s="180"/>
      <c r="D4" s="181"/>
      <c r="E4" s="73"/>
      <c r="F4"/>
    </row>
    <row r="5" spans="1:9">
      <c r="A5" s="174"/>
      <c r="B5" s="182"/>
      <c r="C5" s="176"/>
      <c r="D5" s="177"/>
      <c r="E5" s="73"/>
      <c r="F5"/>
    </row>
    <row r="6" spans="1:9" ht="23.25" customHeight="1">
      <c r="A6" s="174"/>
      <c r="B6" s="334" t="s">
        <v>173</v>
      </c>
      <c r="C6" s="334"/>
      <c r="D6" s="183"/>
      <c r="E6" s="184"/>
      <c r="F6"/>
    </row>
    <row r="7" spans="1:9" ht="32.25" customHeight="1">
      <c r="A7" s="174"/>
      <c r="B7" s="335" t="s">
        <v>174</v>
      </c>
      <c r="C7" s="335"/>
      <c r="D7" s="336" t="s">
        <v>711</v>
      </c>
      <c r="E7" s="336" t="s">
        <v>744</v>
      </c>
      <c r="F7" s="332" t="s">
        <v>803</v>
      </c>
    </row>
    <row r="8" spans="1:9" ht="42.75" customHeight="1">
      <c r="A8" s="185" t="s">
        <v>176</v>
      </c>
      <c r="B8" s="186" t="s">
        <v>177</v>
      </c>
      <c r="C8" s="187" t="s">
        <v>178</v>
      </c>
      <c r="D8" s="336" t="s">
        <v>711</v>
      </c>
      <c r="E8" s="336"/>
      <c r="F8" s="332"/>
    </row>
    <row r="9" spans="1:9">
      <c r="A9" s="188" t="s">
        <v>343</v>
      </c>
      <c r="B9" s="189" t="s">
        <v>175</v>
      </c>
      <c r="C9" s="190"/>
      <c r="D9" s="191"/>
      <c r="E9" s="73"/>
      <c r="F9" s="192"/>
    </row>
    <row r="10" spans="1:9" s="57" customFormat="1">
      <c r="A10" s="193">
        <v>1</v>
      </c>
      <c r="B10" s="194" t="s">
        <v>179</v>
      </c>
      <c r="C10" s="195" t="s">
        <v>180</v>
      </c>
      <c r="D10" s="196">
        <v>16</v>
      </c>
      <c r="E10" s="197">
        <v>0</v>
      </c>
      <c r="F10" s="192">
        <f>D10*E10</f>
        <v>0</v>
      </c>
      <c r="I10" s="165"/>
    </row>
    <row r="11" spans="1:9" s="57" customFormat="1">
      <c r="A11" s="193"/>
      <c r="B11" s="198" t="s">
        <v>181</v>
      </c>
      <c r="C11" s="199" t="s">
        <v>353</v>
      </c>
      <c r="D11" s="200">
        <v>1</v>
      </c>
      <c r="E11" s="201">
        <v>0</v>
      </c>
      <c r="F11" s="192">
        <f t="shared" ref="F11:F31" si="0">D11*E11</f>
        <v>0</v>
      </c>
      <c r="I11" s="165"/>
    </row>
    <row r="12" spans="1:9" s="57" customFormat="1">
      <c r="A12" s="193">
        <v>3</v>
      </c>
      <c r="B12" s="309" t="s">
        <v>182</v>
      </c>
      <c r="C12" s="202" t="s">
        <v>353</v>
      </c>
      <c r="D12" s="196">
        <v>1</v>
      </c>
      <c r="E12" s="197">
        <v>0</v>
      </c>
      <c r="F12" s="192">
        <f t="shared" si="0"/>
        <v>0</v>
      </c>
      <c r="I12" s="165"/>
    </row>
    <row r="13" spans="1:9" s="57" customFormat="1">
      <c r="A13" s="193">
        <v>4</v>
      </c>
      <c r="B13" s="309" t="s">
        <v>183</v>
      </c>
      <c r="C13" s="202" t="s">
        <v>353</v>
      </c>
      <c r="D13" s="196">
        <v>1</v>
      </c>
      <c r="E13" s="197">
        <v>0</v>
      </c>
      <c r="F13" s="192">
        <f t="shared" si="0"/>
        <v>0</v>
      </c>
      <c r="I13" s="165"/>
    </row>
    <row r="14" spans="1:9" s="57" customFormat="1">
      <c r="A14" s="193">
        <v>3</v>
      </c>
      <c r="B14" s="309" t="s">
        <v>184</v>
      </c>
      <c r="C14" s="202" t="s">
        <v>353</v>
      </c>
      <c r="D14" s="196">
        <v>1413.84</v>
      </c>
      <c r="E14" s="197">
        <v>0</v>
      </c>
      <c r="F14" s="192">
        <f t="shared" si="0"/>
        <v>0</v>
      </c>
      <c r="I14" s="165"/>
    </row>
    <row r="15" spans="1:9" s="57" customFormat="1">
      <c r="A15" s="193">
        <v>4</v>
      </c>
      <c r="B15" s="309" t="s">
        <v>185</v>
      </c>
      <c r="C15" s="202" t="s">
        <v>353</v>
      </c>
      <c r="D15" s="196">
        <v>1</v>
      </c>
      <c r="E15" s="197">
        <v>0</v>
      </c>
      <c r="F15" s="192">
        <f t="shared" si="0"/>
        <v>0</v>
      </c>
      <c r="I15" s="165"/>
    </row>
    <row r="16" spans="1:9" s="57" customFormat="1">
      <c r="A16" s="193">
        <v>5</v>
      </c>
      <c r="B16" s="309" t="s">
        <v>687</v>
      </c>
      <c r="C16" s="202" t="s">
        <v>345</v>
      </c>
      <c r="D16" s="196">
        <v>1</v>
      </c>
      <c r="E16" s="197">
        <v>0</v>
      </c>
      <c r="F16" s="192">
        <f t="shared" si="0"/>
        <v>0</v>
      </c>
      <c r="I16" s="165"/>
    </row>
    <row r="17" spans="1:9" s="57" customFormat="1">
      <c r="A17" s="193">
        <v>6</v>
      </c>
      <c r="B17" s="309" t="s">
        <v>688</v>
      </c>
      <c r="C17" s="202" t="s">
        <v>190</v>
      </c>
      <c r="D17" s="196">
        <v>1</v>
      </c>
      <c r="E17" s="197">
        <v>0</v>
      </c>
      <c r="F17" s="192">
        <f t="shared" si="0"/>
        <v>0</v>
      </c>
      <c r="I17" s="165"/>
    </row>
    <row r="18" spans="1:9" s="57" customFormat="1" ht="28.5">
      <c r="A18" s="203">
        <v>7</v>
      </c>
      <c r="B18" s="309" t="s">
        <v>186</v>
      </c>
      <c r="C18" s="176" t="s">
        <v>353</v>
      </c>
      <c r="D18" s="196">
        <v>1204.5999999999999</v>
      </c>
      <c r="E18" s="197">
        <v>0</v>
      </c>
      <c r="F18" s="192">
        <f t="shared" si="0"/>
        <v>0</v>
      </c>
    </row>
    <row r="19" spans="1:9" s="57" customFormat="1" ht="28.5">
      <c r="A19" s="193">
        <v>8</v>
      </c>
      <c r="B19" s="309" t="s">
        <v>187</v>
      </c>
      <c r="C19" s="202" t="s">
        <v>370</v>
      </c>
      <c r="D19" s="196">
        <v>48</v>
      </c>
      <c r="E19" s="197">
        <v>0</v>
      </c>
      <c r="F19" s="192">
        <f t="shared" si="0"/>
        <v>0</v>
      </c>
    </row>
    <row r="20" spans="1:9" s="57" customFormat="1" ht="28.5">
      <c r="A20" s="193">
        <v>9</v>
      </c>
      <c r="B20" s="309" t="s">
        <v>188</v>
      </c>
      <c r="C20" s="202" t="s">
        <v>370</v>
      </c>
      <c r="D20" s="196">
        <v>1</v>
      </c>
      <c r="E20" s="197">
        <v>0</v>
      </c>
      <c r="F20" s="192">
        <f t="shared" si="0"/>
        <v>0</v>
      </c>
    </row>
    <row r="21" spans="1:9" s="57" customFormat="1">
      <c r="A21" s="204">
        <v>10</v>
      </c>
      <c r="B21" s="205" t="s">
        <v>189</v>
      </c>
      <c r="C21" s="199" t="s">
        <v>190</v>
      </c>
      <c r="D21" s="200">
        <v>424</v>
      </c>
      <c r="E21" s="201">
        <v>0</v>
      </c>
      <c r="F21" s="192">
        <f t="shared" si="0"/>
        <v>0</v>
      </c>
    </row>
    <row r="22" spans="1:9" s="57" customFormat="1">
      <c r="A22" s="204">
        <v>11</v>
      </c>
      <c r="B22" s="205" t="s">
        <v>191</v>
      </c>
      <c r="C22" s="199" t="s">
        <v>190</v>
      </c>
      <c r="D22" s="200"/>
      <c r="E22" s="201">
        <v>0</v>
      </c>
      <c r="F22" s="192">
        <f t="shared" si="0"/>
        <v>0</v>
      </c>
    </row>
    <row r="23" spans="1:9" s="57" customFormat="1">
      <c r="A23" s="193">
        <v>12</v>
      </c>
      <c r="B23" s="206" t="s">
        <v>192</v>
      </c>
      <c r="C23" s="202" t="s">
        <v>353</v>
      </c>
      <c r="D23" s="196">
        <v>315.39999999999998</v>
      </c>
      <c r="E23" s="197">
        <v>0</v>
      </c>
      <c r="F23" s="192">
        <f t="shared" si="0"/>
        <v>0</v>
      </c>
    </row>
    <row r="24" spans="1:9" ht="28.5">
      <c r="A24" s="203">
        <v>13</v>
      </c>
      <c r="B24" s="309" t="s">
        <v>193</v>
      </c>
      <c r="C24" s="176" t="s">
        <v>194</v>
      </c>
      <c r="D24" s="196">
        <v>8</v>
      </c>
      <c r="E24" s="197">
        <v>0</v>
      </c>
      <c r="F24" s="192">
        <f t="shared" si="0"/>
        <v>0</v>
      </c>
    </row>
    <row r="25" spans="1:9" ht="113.25" customHeight="1">
      <c r="A25" s="203">
        <v>14</v>
      </c>
      <c r="B25" s="207" t="s">
        <v>615</v>
      </c>
      <c r="C25" s="208"/>
      <c r="D25" s="196">
        <v>1</v>
      </c>
      <c r="E25" s="73"/>
      <c r="F25" s="192">
        <f t="shared" si="0"/>
        <v>0</v>
      </c>
    </row>
    <row r="26" spans="1:9">
      <c r="A26" s="209"/>
      <c r="B26" s="210" t="s">
        <v>195</v>
      </c>
      <c r="C26" s="208"/>
      <c r="D26" s="196"/>
      <c r="E26" s="73"/>
      <c r="F26" s="192">
        <f t="shared" si="0"/>
        <v>0</v>
      </c>
    </row>
    <row r="27" spans="1:9">
      <c r="A27" s="209"/>
      <c r="B27" s="210" t="s">
        <v>196</v>
      </c>
      <c r="C27" s="176" t="s">
        <v>353</v>
      </c>
      <c r="D27" s="196">
        <v>1</v>
      </c>
      <c r="E27" s="197">
        <v>0</v>
      </c>
      <c r="F27" s="192">
        <f t="shared" si="0"/>
        <v>0</v>
      </c>
    </row>
    <row r="28" spans="1:9">
      <c r="A28" s="209"/>
      <c r="B28" s="210" t="s">
        <v>197</v>
      </c>
      <c r="C28" s="176" t="s">
        <v>353</v>
      </c>
      <c r="D28" s="196">
        <v>1</v>
      </c>
      <c r="E28" s="197">
        <v>0</v>
      </c>
      <c r="F28" s="192">
        <f t="shared" si="0"/>
        <v>0</v>
      </c>
    </row>
    <row r="29" spans="1:9" s="57" customFormat="1">
      <c r="A29" s="211">
        <v>15</v>
      </c>
      <c r="B29" s="212" t="s">
        <v>674</v>
      </c>
      <c r="C29" s="199" t="s">
        <v>190</v>
      </c>
      <c r="D29" s="200">
        <v>150</v>
      </c>
      <c r="E29" s="201">
        <v>0</v>
      </c>
      <c r="F29" s="192">
        <f t="shared" si="0"/>
        <v>0</v>
      </c>
    </row>
    <row r="30" spans="1:9" s="57" customFormat="1">
      <c r="A30" s="211">
        <v>16</v>
      </c>
      <c r="B30" s="212" t="s">
        <v>675</v>
      </c>
      <c r="C30" s="199" t="s">
        <v>190</v>
      </c>
      <c r="D30" s="200">
        <v>718</v>
      </c>
      <c r="E30" s="201">
        <v>0</v>
      </c>
      <c r="F30" s="192">
        <f t="shared" si="0"/>
        <v>0</v>
      </c>
    </row>
    <row r="31" spans="1:9" s="57" customFormat="1">
      <c r="A31" s="211">
        <v>17</v>
      </c>
      <c r="B31" s="212" t="s">
        <v>676</v>
      </c>
      <c r="C31" s="199" t="s">
        <v>190</v>
      </c>
      <c r="D31" s="200">
        <v>1</v>
      </c>
      <c r="E31" s="201">
        <v>0</v>
      </c>
      <c r="F31" s="192">
        <f t="shared" si="0"/>
        <v>0</v>
      </c>
    </row>
    <row r="32" spans="1:9">
      <c r="A32" s="188"/>
      <c r="B32" s="213" t="s">
        <v>703</v>
      </c>
      <c r="C32" s="202"/>
      <c r="D32" s="196"/>
      <c r="E32" s="214"/>
      <c r="F32" s="215">
        <f>SUM(F10:F31)</f>
        <v>0</v>
      </c>
    </row>
    <row r="33" spans="1:6">
      <c r="A33" s="193"/>
      <c r="B33" s="216"/>
      <c r="C33" s="202"/>
      <c r="D33" s="196"/>
      <c r="E33" s="73"/>
      <c r="F33" s="192"/>
    </row>
    <row r="34" spans="1:6" s="57" customFormat="1">
      <c r="A34" s="188" t="s">
        <v>344</v>
      </c>
      <c r="B34" s="213" t="s">
        <v>198</v>
      </c>
      <c r="C34" s="202"/>
      <c r="D34" s="196"/>
      <c r="E34" s="73"/>
      <c r="F34" s="192"/>
    </row>
    <row r="35" spans="1:6" s="57" customFormat="1" ht="57">
      <c r="A35" s="204">
        <v>1</v>
      </c>
      <c r="B35" s="217" t="s">
        <v>199</v>
      </c>
      <c r="C35" s="199" t="s">
        <v>190</v>
      </c>
      <c r="D35" s="200">
        <v>5594</v>
      </c>
      <c r="E35" s="201">
        <v>0</v>
      </c>
      <c r="F35" s="192">
        <f>D35*E35</f>
        <v>0</v>
      </c>
    </row>
    <row r="36" spans="1:6" s="57" customFormat="1" ht="43.5" customHeight="1">
      <c r="A36" s="204">
        <v>2</v>
      </c>
      <c r="B36" s="217" t="s">
        <v>200</v>
      </c>
      <c r="C36" s="199" t="s">
        <v>190</v>
      </c>
      <c r="D36" s="200">
        <v>1</v>
      </c>
      <c r="E36" s="201">
        <v>0</v>
      </c>
      <c r="F36" s="192">
        <f t="shared" ref="F36:F65" si="1">D36*E36</f>
        <v>0</v>
      </c>
    </row>
    <row r="37" spans="1:6" s="57" customFormat="1" ht="28.5">
      <c r="A37" s="203">
        <v>3</v>
      </c>
      <c r="B37" s="309" t="s">
        <v>201</v>
      </c>
      <c r="C37" s="176" t="s">
        <v>356</v>
      </c>
      <c r="D37" s="196">
        <v>1</v>
      </c>
      <c r="E37" s="197">
        <v>0</v>
      </c>
      <c r="F37" s="192">
        <f t="shared" si="1"/>
        <v>0</v>
      </c>
    </row>
    <row r="38" spans="1:6" s="57" customFormat="1" ht="28.5">
      <c r="A38" s="204">
        <v>5</v>
      </c>
      <c r="B38" s="217" t="s">
        <v>202</v>
      </c>
      <c r="C38" s="199" t="s">
        <v>370</v>
      </c>
      <c r="D38" s="200">
        <v>420</v>
      </c>
      <c r="E38" s="201">
        <v>0</v>
      </c>
      <c r="F38" s="192">
        <f t="shared" si="1"/>
        <v>0</v>
      </c>
    </row>
    <row r="39" spans="1:6" s="57" customFormat="1" ht="42.75">
      <c r="A39" s="204">
        <v>6</v>
      </c>
      <c r="B39" s="217" t="s">
        <v>203</v>
      </c>
      <c r="C39" s="199" t="s">
        <v>370</v>
      </c>
      <c r="D39" s="200">
        <v>1</v>
      </c>
      <c r="E39" s="201">
        <v>0</v>
      </c>
      <c r="F39" s="192">
        <f t="shared" si="1"/>
        <v>0</v>
      </c>
    </row>
    <row r="40" spans="1:6" s="57" customFormat="1" ht="28.5">
      <c r="A40" s="193">
        <v>7</v>
      </c>
      <c r="B40" s="218" t="s">
        <v>204</v>
      </c>
      <c r="C40" s="202" t="s">
        <v>370</v>
      </c>
      <c r="D40" s="196">
        <v>60</v>
      </c>
      <c r="E40" s="197">
        <v>0</v>
      </c>
      <c r="F40" s="192">
        <f t="shared" si="1"/>
        <v>0</v>
      </c>
    </row>
    <row r="41" spans="1:6" s="57" customFormat="1" ht="57">
      <c r="A41" s="204">
        <v>8</v>
      </c>
      <c r="B41" s="217" t="s">
        <v>205</v>
      </c>
      <c r="C41" s="199" t="s">
        <v>190</v>
      </c>
      <c r="D41" s="200">
        <v>1</v>
      </c>
      <c r="E41" s="201">
        <v>0</v>
      </c>
      <c r="F41" s="192">
        <f t="shared" si="1"/>
        <v>0</v>
      </c>
    </row>
    <row r="42" spans="1:6" s="57" customFormat="1" ht="28.5">
      <c r="A42" s="204">
        <v>10</v>
      </c>
      <c r="B42" s="198" t="s">
        <v>206</v>
      </c>
      <c r="C42" s="199" t="s">
        <v>370</v>
      </c>
      <c r="D42" s="200">
        <v>96</v>
      </c>
      <c r="E42" s="201">
        <v>0</v>
      </c>
      <c r="F42" s="192">
        <f t="shared" si="1"/>
        <v>0</v>
      </c>
    </row>
    <row r="43" spans="1:6" s="57" customFormat="1" ht="42.75">
      <c r="A43" s="193">
        <v>15</v>
      </c>
      <c r="B43" s="218" t="s">
        <v>207</v>
      </c>
      <c r="C43" s="202"/>
      <c r="D43" s="196"/>
      <c r="E43" s="73"/>
      <c r="F43" s="192">
        <f t="shared" si="1"/>
        <v>0</v>
      </c>
    </row>
    <row r="44" spans="1:6" s="57" customFormat="1">
      <c r="A44" s="203"/>
      <c r="B44" s="309" t="s">
        <v>208</v>
      </c>
      <c r="C44" s="176" t="s">
        <v>370</v>
      </c>
      <c r="D44" s="196">
        <v>1</v>
      </c>
      <c r="E44" s="197">
        <v>0</v>
      </c>
      <c r="F44" s="192">
        <f t="shared" si="1"/>
        <v>0</v>
      </c>
    </row>
    <row r="45" spans="1:6" s="57" customFormat="1">
      <c r="A45" s="203"/>
      <c r="B45" s="309" t="s">
        <v>209</v>
      </c>
      <c r="C45" s="176" t="s">
        <v>356</v>
      </c>
      <c r="D45" s="196">
        <v>28</v>
      </c>
      <c r="E45" s="197">
        <v>0</v>
      </c>
      <c r="F45" s="192">
        <f t="shared" si="1"/>
        <v>0</v>
      </c>
    </row>
    <row r="46" spans="1:6" s="57" customFormat="1">
      <c r="A46" s="203"/>
      <c r="B46" s="309" t="s">
        <v>210</v>
      </c>
      <c r="C46" s="176" t="s">
        <v>370</v>
      </c>
      <c r="D46" s="196">
        <v>1</v>
      </c>
      <c r="E46" s="197">
        <v>0</v>
      </c>
      <c r="F46" s="192">
        <f t="shared" si="1"/>
        <v>0</v>
      </c>
    </row>
    <row r="47" spans="1:6" s="57" customFormat="1" ht="99.75">
      <c r="A47" s="193">
        <v>16</v>
      </c>
      <c r="B47" s="218" t="s">
        <v>211</v>
      </c>
      <c r="C47" s="202"/>
      <c r="D47" s="196"/>
      <c r="E47" s="73"/>
      <c r="F47" s="192">
        <f t="shared" si="1"/>
        <v>0</v>
      </c>
    </row>
    <row r="48" spans="1:6" s="57" customFormat="1">
      <c r="A48" s="193"/>
      <c r="B48" s="198" t="s">
        <v>669</v>
      </c>
      <c r="C48" s="219" t="s">
        <v>190</v>
      </c>
      <c r="D48" s="200">
        <v>1</v>
      </c>
      <c r="E48" s="201">
        <v>0</v>
      </c>
      <c r="F48" s="192">
        <f t="shared" si="1"/>
        <v>0</v>
      </c>
    </row>
    <row r="49" spans="1:6" s="57" customFormat="1">
      <c r="A49" s="193"/>
      <c r="B49" s="217" t="s">
        <v>212</v>
      </c>
      <c r="C49" s="199" t="s">
        <v>190</v>
      </c>
      <c r="D49" s="200">
        <v>1</v>
      </c>
      <c r="E49" s="201">
        <v>0</v>
      </c>
      <c r="F49" s="192">
        <f t="shared" si="1"/>
        <v>0</v>
      </c>
    </row>
    <row r="50" spans="1:6" s="57" customFormat="1">
      <c r="A50" s="193"/>
      <c r="B50" s="217" t="s">
        <v>213</v>
      </c>
      <c r="C50" s="199" t="s">
        <v>190</v>
      </c>
      <c r="D50" s="200">
        <v>1</v>
      </c>
      <c r="E50" s="201">
        <v>0</v>
      </c>
      <c r="F50" s="192">
        <f t="shared" si="1"/>
        <v>0</v>
      </c>
    </row>
    <row r="51" spans="1:6" s="57" customFormat="1">
      <c r="A51" s="193"/>
      <c r="B51" s="217" t="s">
        <v>214</v>
      </c>
      <c r="C51" s="199" t="s">
        <v>370</v>
      </c>
      <c r="D51" s="200">
        <v>1</v>
      </c>
      <c r="E51" s="201">
        <v>0</v>
      </c>
      <c r="F51" s="192">
        <f t="shared" si="1"/>
        <v>0</v>
      </c>
    </row>
    <row r="52" spans="1:6" s="57" customFormat="1">
      <c r="A52" s="193"/>
      <c r="B52" s="198" t="s">
        <v>671</v>
      </c>
      <c r="C52" s="219" t="s">
        <v>190</v>
      </c>
      <c r="D52" s="200">
        <v>12</v>
      </c>
      <c r="E52" s="201">
        <v>0</v>
      </c>
      <c r="F52" s="192">
        <f t="shared" si="1"/>
        <v>0</v>
      </c>
    </row>
    <row r="53" spans="1:6" s="57" customFormat="1">
      <c r="A53" s="193"/>
      <c r="B53" s="217" t="s">
        <v>529</v>
      </c>
      <c r="C53" s="199" t="s">
        <v>190</v>
      </c>
      <c r="D53" s="200">
        <v>84</v>
      </c>
      <c r="E53" s="201">
        <v>0</v>
      </c>
      <c r="F53" s="192">
        <f t="shared" si="1"/>
        <v>0</v>
      </c>
    </row>
    <row r="54" spans="1:6" s="57" customFormat="1">
      <c r="A54" s="193"/>
      <c r="B54" s="217" t="s">
        <v>530</v>
      </c>
      <c r="C54" s="199" t="s">
        <v>190</v>
      </c>
      <c r="D54" s="200">
        <v>1074</v>
      </c>
      <c r="E54" s="201">
        <v>0</v>
      </c>
      <c r="F54" s="192">
        <f t="shared" si="1"/>
        <v>0</v>
      </c>
    </row>
    <row r="55" spans="1:6" s="57" customFormat="1">
      <c r="A55" s="193"/>
      <c r="B55" s="217" t="s">
        <v>531</v>
      </c>
      <c r="C55" s="199" t="s">
        <v>190</v>
      </c>
      <c r="D55" s="200">
        <v>1</v>
      </c>
      <c r="E55" s="201">
        <v>0</v>
      </c>
      <c r="F55" s="192">
        <f t="shared" si="1"/>
        <v>0</v>
      </c>
    </row>
    <row r="56" spans="1:6" s="57" customFormat="1" ht="14.25" customHeight="1">
      <c r="A56" s="193"/>
      <c r="B56" s="217" t="s">
        <v>215</v>
      </c>
      <c r="C56" s="199" t="s">
        <v>370</v>
      </c>
      <c r="D56" s="200">
        <v>1</v>
      </c>
      <c r="E56" s="201">
        <v>0</v>
      </c>
      <c r="F56" s="192">
        <f t="shared" si="1"/>
        <v>0</v>
      </c>
    </row>
    <row r="57" spans="1:6" s="57" customFormat="1" ht="57">
      <c r="A57" s="193">
        <v>17</v>
      </c>
      <c r="B57" s="218" t="s">
        <v>216</v>
      </c>
      <c r="C57" s="202" t="s">
        <v>370</v>
      </c>
      <c r="D57" s="196">
        <v>46</v>
      </c>
      <c r="E57" s="197">
        <v>0</v>
      </c>
      <c r="F57" s="192">
        <f t="shared" si="1"/>
        <v>0</v>
      </c>
    </row>
    <row r="58" spans="1:6" s="57" customFormat="1" ht="42.75">
      <c r="A58" s="203">
        <v>18</v>
      </c>
      <c r="B58" s="309" t="s">
        <v>217</v>
      </c>
      <c r="C58" s="176" t="s">
        <v>370</v>
      </c>
      <c r="D58" s="196">
        <v>1</v>
      </c>
      <c r="E58" s="197">
        <v>0</v>
      </c>
      <c r="F58" s="192">
        <f t="shared" si="1"/>
        <v>0</v>
      </c>
    </row>
    <row r="59" spans="1:6" s="57" customFormat="1" ht="28.5">
      <c r="A59" s="220">
        <v>20</v>
      </c>
      <c r="B59" s="198" t="s">
        <v>218</v>
      </c>
      <c r="C59" s="221" t="s">
        <v>190</v>
      </c>
      <c r="D59" s="200">
        <v>929</v>
      </c>
      <c r="E59" s="201">
        <v>0</v>
      </c>
      <c r="F59" s="192">
        <f t="shared" si="1"/>
        <v>0</v>
      </c>
    </row>
    <row r="60" spans="1:6" s="57" customFormat="1">
      <c r="A60" s="203">
        <v>21</v>
      </c>
      <c r="B60" s="198" t="s">
        <v>219</v>
      </c>
      <c r="C60" s="221" t="s">
        <v>370</v>
      </c>
      <c r="D60" s="200">
        <v>12</v>
      </c>
      <c r="E60" s="201">
        <v>0</v>
      </c>
      <c r="F60" s="192">
        <f t="shared" si="1"/>
        <v>0</v>
      </c>
    </row>
    <row r="61" spans="1:6" s="57" customFormat="1">
      <c r="A61" s="203">
        <v>22</v>
      </c>
      <c r="B61" s="198" t="s">
        <v>220</v>
      </c>
      <c r="C61" s="221" t="s">
        <v>370</v>
      </c>
      <c r="D61" s="200">
        <v>16</v>
      </c>
      <c r="E61" s="201">
        <v>0</v>
      </c>
      <c r="F61" s="192">
        <f t="shared" si="1"/>
        <v>0</v>
      </c>
    </row>
    <row r="62" spans="1:6" s="57" customFormat="1">
      <c r="A62" s="203"/>
      <c r="B62" s="309"/>
      <c r="C62" s="176"/>
      <c r="D62" s="196"/>
      <c r="E62" s="73"/>
      <c r="F62" s="192">
        <f t="shared" si="1"/>
        <v>0</v>
      </c>
    </row>
    <row r="63" spans="1:6" s="57" customFormat="1">
      <c r="A63" s="203">
        <v>23</v>
      </c>
      <c r="B63" s="309" t="s">
        <v>221</v>
      </c>
      <c r="C63" s="176" t="s">
        <v>222</v>
      </c>
      <c r="D63" s="196">
        <v>30</v>
      </c>
      <c r="E63" s="197">
        <v>0</v>
      </c>
      <c r="F63" s="192">
        <f t="shared" si="1"/>
        <v>0</v>
      </c>
    </row>
    <row r="64" spans="1:6" s="57" customFormat="1" ht="28.5">
      <c r="A64" s="203">
        <v>24</v>
      </c>
      <c r="B64" s="309" t="s">
        <v>223</v>
      </c>
      <c r="C64" s="176" t="s">
        <v>222</v>
      </c>
      <c r="D64" s="196">
        <v>1</v>
      </c>
      <c r="E64" s="197">
        <v>0</v>
      </c>
      <c r="F64" s="192">
        <f t="shared" si="1"/>
        <v>0</v>
      </c>
    </row>
    <row r="65" spans="1:6" s="57" customFormat="1">
      <c r="A65" s="203">
        <v>25</v>
      </c>
      <c r="B65" s="309" t="s">
        <v>713</v>
      </c>
      <c r="C65" s="176" t="s">
        <v>190</v>
      </c>
      <c r="D65" s="196">
        <v>1</v>
      </c>
      <c r="E65" s="197">
        <v>0</v>
      </c>
      <c r="F65" s="192">
        <f t="shared" si="1"/>
        <v>0</v>
      </c>
    </row>
    <row r="66" spans="1:6" s="57" customFormat="1">
      <c r="A66" s="188"/>
      <c r="B66" s="213" t="s">
        <v>704</v>
      </c>
      <c r="C66" s="202"/>
      <c r="D66" s="196"/>
      <c r="E66" s="197"/>
      <c r="F66" s="215">
        <f>SUM(F35:F65)</f>
        <v>0</v>
      </c>
    </row>
    <row r="67" spans="1:6" s="57" customFormat="1" ht="28.5">
      <c r="A67" s="188"/>
      <c r="B67" s="213" t="s">
        <v>706</v>
      </c>
      <c r="C67" s="202"/>
      <c r="D67" s="222"/>
      <c r="E67" s="197"/>
      <c r="F67" s="215">
        <f>F66+F32</f>
        <v>0</v>
      </c>
    </row>
    <row r="68" spans="1:6">
      <c r="A68" s="166"/>
      <c r="B68" s="167"/>
      <c r="C68" s="168"/>
      <c r="D68" s="222"/>
      <c r="E68" s="73"/>
      <c r="F68" s="192"/>
    </row>
    <row r="69" spans="1:6" ht="42.75">
      <c r="A69" s="178" t="s">
        <v>224</v>
      </c>
      <c r="B69" s="223" t="s">
        <v>532</v>
      </c>
      <c r="C69" s="190"/>
      <c r="D69" s="224"/>
      <c r="E69" s="73"/>
      <c r="F69" s="192"/>
    </row>
    <row r="70" spans="1:6">
      <c r="A70" s="188" t="s">
        <v>343</v>
      </c>
      <c r="B70" s="189" t="s">
        <v>175</v>
      </c>
      <c r="C70" s="190"/>
      <c r="D70" s="222"/>
      <c r="E70" s="73"/>
      <c r="F70" s="192"/>
    </row>
    <row r="71" spans="1:6">
      <c r="A71" s="185" t="s">
        <v>176</v>
      </c>
      <c r="B71" s="190" t="s">
        <v>177</v>
      </c>
      <c r="C71" s="225" t="s">
        <v>178</v>
      </c>
      <c r="D71" s="191"/>
      <c r="E71" s="73"/>
      <c r="F71" s="192"/>
    </row>
    <row r="72" spans="1:6">
      <c r="A72" s="193">
        <v>1</v>
      </c>
      <c r="B72" s="309" t="s">
        <v>225</v>
      </c>
      <c r="C72" s="202" t="s">
        <v>353</v>
      </c>
      <c r="D72" s="226">
        <v>1</v>
      </c>
      <c r="E72" s="197">
        <v>0</v>
      </c>
      <c r="F72" s="192">
        <f>D72*E72</f>
        <v>0</v>
      </c>
    </row>
    <row r="73" spans="1:6" s="57" customFormat="1">
      <c r="A73" s="193">
        <v>2</v>
      </c>
      <c r="B73" s="227" t="s">
        <v>226</v>
      </c>
      <c r="C73" s="202" t="s">
        <v>190</v>
      </c>
      <c r="D73" s="226">
        <v>1</v>
      </c>
      <c r="E73" s="197">
        <v>0</v>
      </c>
      <c r="F73" s="192">
        <f t="shared" ref="F73:F77" si="2">D73*E73</f>
        <v>0</v>
      </c>
    </row>
    <row r="74" spans="1:6" s="57" customFormat="1" ht="28.5">
      <c r="A74" s="193">
        <v>3</v>
      </c>
      <c r="B74" s="182" t="s">
        <v>804</v>
      </c>
      <c r="C74" s="202" t="s">
        <v>370</v>
      </c>
      <c r="D74" s="226">
        <v>1</v>
      </c>
      <c r="E74" s="197">
        <v>0</v>
      </c>
      <c r="F74" s="192">
        <f t="shared" si="2"/>
        <v>0</v>
      </c>
    </row>
    <row r="75" spans="1:6" s="57" customFormat="1" ht="42.75">
      <c r="A75" s="193">
        <v>4</v>
      </c>
      <c r="B75" s="182" t="s">
        <v>805</v>
      </c>
      <c r="C75" s="202" t="s">
        <v>370</v>
      </c>
      <c r="D75" s="226">
        <v>36</v>
      </c>
      <c r="E75" s="197">
        <v>0</v>
      </c>
      <c r="F75" s="192">
        <f t="shared" si="2"/>
        <v>0</v>
      </c>
    </row>
    <row r="76" spans="1:6" s="57" customFormat="1" ht="28.5">
      <c r="A76" s="193">
        <v>5</v>
      </c>
      <c r="B76" s="182" t="s">
        <v>533</v>
      </c>
      <c r="C76" s="202" t="s">
        <v>370</v>
      </c>
      <c r="D76" s="226">
        <v>4</v>
      </c>
      <c r="E76" s="197">
        <v>0</v>
      </c>
      <c r="F76" s="192">
        <f t="shared" si="2"/>
        <v>0</v>
      </c>
    </row>
    <row r="77" spans="1:6" s="57" customFormat="1" ht="42.75">
      <c r="A77" s="193">
        <v>6</v>
      </c>
      <c r="B77" s="182" t="s">
        <v>806</v>
      </c>
      <c r="C77" s="202" t="s">
        <v>370</v>
      </c>
      <c r="D77" s="226">
        <v>1</v>
      </c>
      <c r="E77" s="197">
        <v>0</v>
      </c>
      <c r="F77" s="192">
        <f t="shared" si="2"/>
        <v>0</v>
      </c>
    </row>
    <row r="78" spans="1:6" s="57" customFormat="1">
      <c r="A78" s="188"/>
      <c r="B78" s="213" t="s">
        <v>703</v>
      </c>
      <c r="C78" s="202"/>
      <c r="D78" s="196"/>
      <c r="E78" s="197"/>
      <c r="F78" s="215">
        <f>SUM(F72:F77)</f>
        <v>0</v>
      </c>
    </row>
    <row r="79" spans="1:6" s="57" customFormat="1">
      <c r="A79" s="193"/>
      <c r="B79" s="216"/>
      <c r="C79" s="202"/>
      <c r="D79" s="226"/>
      <c r="E79" s="73"/>
      <c r="F79" s="192"/>
    </row>
    <row r="80" spans="1:6" ht="15">
      <c r="A80" s="228" t="s">
        <v>344</v>
      </c>
      <c r="B80" s="229" t="s">
        <v>198</v>
      </c>
      <c r="C80" s="168"/>
      <c r="D80" s="226"/>
      <c r="E80" s="73"/>
      <c r="F80" s="192"/>
    </row>
    <row r="81" spans="1:6" ht="71.25">
      <c r="A81" s="308">
        <v>1</v>
      </c>
      <c r="B81" s="198" t="s">
        <v>227</v>
      </c>
      <c r="C81" s="230"/>
      <c r="D81" s="231"/>
      <c r="E81" s="232"/>
      <c r="F81" s="192"/>
    </row>
    <row r="82" spans="1:6">
      <c r="A82" s="308"/>
      <c r="B82" s="198" t="s">
        <v>228</v>
      </c>
      <c r="C82" s="199"/>
      <c r="D82" s="231"/>
      <c r="E82" s="232"/>
      <c r="F82" s="192"/>
    </row>
    <row r="83" spans="1:6" ht="15">
      <c r="A83" s="233"/>
      <c r="B83" s="198"/>
      <c r="C83" s="199"/>
      <c r="D83" s="231"/>
      <c r="E83" s="232"/>
      <c r="F83" s="192"/>
    </row>
    <row r="84" spans="1:6" ht="16.5">
      <c r="A84" s="308"/>
      <c r="B84" s="198" t="s">
        <v>534</v>
      </c>
      <c r="C84" s="199" t="s">
        <v>190</v>
      </c>
      <c r="D84" s="231">
        <v>1</v>
      </c>
      <c r="E84" s="201">
        <v>0</v>
      </c>
      <c r="F84" s="192">
        <f>D84*E84</f>
        <v>0</v>
      </c>
    </row>
    <row r="85" spans="1:6" ht="16.5">
      <c r="A85" s="308"/>
      <c r="B85" s="198" t="s">
        <v>535</v>
      </c>
      <c r="C85" s="199" t="s">
        <v>190</v>
      </c>
      <c r="D85" s="231">
        <v>1</v>
      </c>
      <c r="E85" s="201">
        <v>0</v>
      </c>
      <c r="F85" s="192">
        <f t="shared" ref="F85:F148" si="3">D85*E85</f>
        <v>0</v>
      </c>
    </row>
    <row r="86" spans="1:6" ht="16.5">
      <c r="A86" s="308"/>
      <c r="B86" s="198" t="s">
        <v>536</v>
      </c>
      <c r="C86" s="199" t="s">
        <v>190</v>
      </c>
      <c r="D86" s="231">
        <v>1</v>
      </c>
      <c r="E86" s="201">
        <v>0</v>
      </c>
      <c r="F86" s="192">
        <f t="shared" si="3"/>
        <v>0</v>
      </c>
    </row>
    <row r="87" spans="1:6" s="57" customFormat="1" ht="16.5">
      <c r="A87" s="308"/>
      <c r="B87" s="198" t="s">
        <v>537</v>
      </c>
      <c r="C87" s="199" t="s">
        <v>190</v>
      </c>
      <c r="D87" s="231">
        <v>3198</v>
      </c>
      <c r="E87" s="201">
        <v>0</v>
      </c>
      <c r="F87" s="192">
        <f t="shared" si="3"/>
        <v>0</v>
      </c>
    </row>
    <row r="88" spans="1:6" s="57" customFormat="1" ht="16.5">
      <c r="A88" s="308"/>
      <c r="B88" s="198" t="s">
        <v>538</v>
      </c>
      <c r="C88" s="199" t="s">
        <v>190</v>
      </c>
      <c r="D88" s="231">
        <v>6720</v>
      </c>
      <c r="E88" s="201">
        <v>0</v>
      </c>
      <c r="F88" s="192">
        <f t="shared" si="3"/>
        <v>0</v>
      </c>
    </row>
    <row r="89" spans="1:6" s="57" customFormat="1" ht="16.5">
      <c r="A89" s="234"/>
      <c r="B89" s="198" t="s">
        <v>710</v>
      </c>
      <c r="C89" s="199" t="s">
        <v>190</v>
      </c>
      <c r="D89" s="231">
        <v>50</v>
      </c>
      <c r="E89" s="201">
        <v>0</v>
      </c>
      <c r="F89" s="192">
        <f t="shared" si="3"/>
        <v>0</v>
      </c>
    </row>
    <row r="90" spans="1:6" s="57" customFormat="1" ht="16.5">
      <c r="A90" s="308"/>
      <c r="B90" s="198" t="s">
        <v>539</v>
      </c>
      <c r="C90" s="199" t="s">
        <v>190</v>
      </c>
      <c r="D90" s="231">
        <v>1</v>
      </c>
      <c r="E90" s="201">
        <v>0</v>
      </c>
      <c r="F90" s="192">
        <f t="shared" si="3"/>
        <v>0</v>
      </c>
    </row>
    <row r="91" spans="1:6" s="57" customFormat="1" ht="16.5">
      <c r="A91" s="308"/>
      <c r="B91" s="198" t="s">
        <v>540</v>
      </c>
      <c r="C91" s="199" t="s">
        <v>190</v>
      </c>
      <c r="D91" s="231">
        <v>1</v>
      </c>
      <c r="E91" s="201">
        <v>0</v>
      </c>
      <c r="F91" s="192">
        <f t="shared" si="3"/>
        <v>0</v>
      </c>
    </row>
    <row r="92" spans="1:6" s="57" customFormat="1">
      <c r="A92" s="308"/>
      <c r="B92" s="198" t="s">
        <v>541</v>
      </c>
      <c r="C92" s="199" t="s">
        <v>190</v>
      </c>
      <c r="D92" s="231">
        <v>1</v>
      </c>
      <c r="E92" s="201">
        <v>0</v>
      </c>
      <c r="F92" s="192">
        <f t="shared" si="3"/>
        <v>0</v>
      </c>
    </row>
    <row r="93" spans="1:6" s="57" customFormat="1" ht="16.5">
      <c r="A93" s="308"/>
      <c r="B93" s="198" t="s">
        <v>542</v>
      </c>
      <c r="C93" s="199" t="s">
        <v>190</v>
      </c>
      <c r="D93" s="231">
        <v>1</v>
      </c>
      <c r="E93" s="201">
        <v>0</v>
      </c>
      <c r="F93" s="192">
        <f t="shared" si="3"/>
        <v>0</v>
      </c>
    </row>
    <row r="94" spans="1:6" s="57" customFormat="1" ht="16.5">
      <c r="A94" s="308"/>
      <c r="B94" s="198" t="s">
        <v>543</v>
      </c>
      <c r="C94" s="199" t="s">
        <v>190</v>
      </c>
      <c r="D94" s="231">
        <v>1</v>
      </c>
      <c r="E94" s="201">
        <v>0</v>
      </c>
      <c r="F94" s="192">
        <f t="shared" si="3"/>
        <v>0</v>
      </c>
    </row>
    <row r="95" spans="1:6" s="57" customFormat="1">
      <c r="A95" s="308"/>
      <c r="B95" s="198" t="s">
        <v>544</v>
      </c>
      <c r="C95" s="199" t="s">
        <v>190</v>
      </c>
      <c r="D95" s="231">
        <v>1</v>
      </c>
      <c r="E95" s="201">
        <v>0</v>
      </c>
      <c r="F95" s="192">
        <f t="shared" si="3"/>
        <v>0</v>
      </c>
    </row>
    <row r="96" spans="1:6" s="57" customFormat="1">
      <c r="A96" s="308"/>
      <c r="B96" s="198" t="s">
        <v>545</v>
      </c>
      <c r="C96" s="199" t="s">
        <v>190</v>
      </c>
      <c r="D96" s="231">
        <v>1</v>
      </c>
      <c r="E96" s="201">
        <v>0</v>
      </c>
      <c r="F96" s="192">
        <f t="shared" si="3"/>
        <v>0</v>
      </c>
    </row>
    <row r="97" spans="1:6" s="57" customFormat="1" ht="16.5">
      <c r="A97" s="308"/>
      <c r="B97" s="198" t="s">
        <v>546</v>
      </c>
      <c r="C97" s="199" t="s">
        <v>190</v>
      </c>
      <c r="D97" s="231">
        <v>404</v>
      </c>
      <c r="E97" s="201">
        <v>0</v>
      </c>
      <c r="F97" s="192">
        <f t="shared" si="3"/>
        <v>0</v>
      </c>
    </row>
    <row r="98" spans="1:6" s="57" customFormat="1" ht="16.5">
      <c r="A98" s="308"/>
      <c r="B98" s="198" t="s">
        <v>547</v>
      </c>
      <c r="C98" s="199" t="s">
        <v>190</v>
      </c>
      <c r="D98" s="231">
        <v>804</v>
      </c>
      <c r="E98" s="201">
        <v>0</v>
      </c>
      <c r="F98" s="192">
        <f t="shared" si="3"/>
        <v>0</v>
      </c>
    </row>
    <row r="99" spans="1:6" s="57" customFormat="1" ht="16.5">
      <c r="A99" s="308"/>
      <c r="B99" s="198" t="s">
        <v>548</v>
      </c>
      <c r="C99" s="199" t="s">
        <v>190</v>
      </c>
      <c r="D99" s="231">
        <v>190</v>
      </c>
      <c r="E99" s="201">
        <v>0</v>
      </c>
      <c r="F99" s="192">
        <f t="shared" si="3"/>
        <v>0</v>
      </c>
    </row>
    <row r="100" spans="1:6" s="57" customFormat="1" ht="16.5">
      <c r="A100" s="308"/>
      <c r="B100" s="198" t="s">
        <v>549</v>
      </c>
      <c r="C100" s="199" t="s">
        <v>190</v>
      </c>
      <c r="D100" s="231">
        <v>12</v>
      </c>
      <c r="E100" s="201">
        <v>0</v>
      </c>
      <c r="F100" s="192">
        <f t="shared" si="3"/>
        <v>0</v>
      </c>
    </row>
    <row r="101" spans="1:6" s="57" customFormat="1" ht="16.5">
      <c r="A101" s="234"/>
      <c r="B101" s="198" t="s">
        <v>677</v>
      </c>
      <c r="C101" s="199" t="s">
        <v>190</v>
      </c>
      <c r="D101" s="231">
        <v>1</v>
      </c>
      <c r="E101" s="201">
        <v>0</v>
      </c>
      <c r="F101" s="192">
        <f t="shared" si="3"/>
        <v>0</v>
      </c>
    </row>
    <row r="102" spans="1:6" s="57" customFormat="1">
      <c r="A102" s="308"/>
      <c r="B102" s="198"/>
      <c r="C102" s="199"/>
      <c r="D102" s="231"/>
      <c r="E102" s="232"/>
      <c r="F102" s="192">
        <f t="shared" si="3"/>
        <v>0</v>
      </c>
    </row>
    <row r="103" spans="1:6" s="57" customFormat="1" ht="42.75">
      <c r="A103" s="308">
        <v>2</v>
      </c>
      <c r="B103" s="198" t="s">
        <v>229</v>
      </c>
      <c r="C103" s="199"/>
      <c r="D103" s="231"/>
      <c r="E103" s="232"/>
      <c r="F103" s="192">
        <f t="shared" si="3"/>
        <v>0</v>
      </c>
    </row>
    <row r="104" spans="1:6" s="57" customFormat="1" ht="15">
      <c r="A104" s="233"/>
      <c r="B104" s="198"/>
      <c r="C104" s="199"/>
      <c r="D104" s="231"/>
      <c r="E104" s="201"/>
      <c r="F104" s="192">
        <f t="shared" si="3"/>
        <v>0</v>
      </c>
    </row>
    <row r="105" spans="1:6" s="57" customFormat="1">
      <c r="A105" s="308"/>
      <c r="B105" s="198" t="s">
        <v>670</v>
      </c>
      <c r="C105" s="199" t="s">
        <v>370</v>
      </c>
      <c r="D105" s="231">
        <v>2</v>
      </c>
      <c r="E105" s="201">
        <v>0</v>
      </c>
      <c r="F105" s="192">
        <f t="shared" si="3"/>
        <v>0</v>
      </c>
    </row>
    <row r="106" spans="1:6">
      <c r="A106" s="308"/>
      <c r="B106" s="198" t="s">
        <v>230</v>
      </c>
      <c r="C106" s="199" t="s">
        <v>370</v>
      </c>
      <c r="D106" s="231">
        <v>1</v>
      </c>
      <c r="E106" s="201">
        <v>0</v>
      </c>
      <c r="F106" s="192">
        <f t="shared" si="3"/>
        <v>0</v>
      </c>
    </row>
    <row r="107" spans="1:6">
      <c r="A107" s="308"/>
      <c r="B107" s="198" t="s">
        <v>231</v>
      </c>
      <c r="C107" s="199" t="s">
        <v>370</v>
      </c>
      <c r="D107" s="231">
        <v>60</v>
      </c>
      <c r="E107" s="201">
        <v>0</v>
      </c>
      <c r="F107" s="192">
        <f t="shared" si="3"/>
        <v>0</v>
      </c>
    </row>
    <row r="108" spans="1:6" ht="42.75">
      <c r="A108" s="308">
        <v>3</v>
      </c>
      <c r="B108" s="198" t="s">
        <v>232</v>
      </c>
      <c r="C108" s="199"/>
      <c r="D108" s="231"/>
      <c r="E108" s="201"/>
      <c r="F108" s="192">
        <f t="shared" si="3"/>
        <v>0</v>
      </c>
    </row>
    <row r="109" spans="1:6" ht="15">
      <c r="A109" s="233"/>
      <c r="B109" s="198" t="s">
        <v>233</v>
      </c>
      <c r="C109" s="199" t="s">
        <v>370</v>
      </c>
      <c r="D109" s="231">
        <v>1</v>
      </c>
      <c r="E109" s="201">
        <v>0</v>
      </c>
      <c r="F109" s="192">
        <f t="shared" si="3"/>
        <v>0</v>
      </c>
    </row>
    <row r="110" spans="1:6">
      <c r="A110" s="308"/>
      <c r="B110" s="198" t="s">
        <v>234</v>
      </c>
      <c r="C110" s="199" t="s">
        <v>370</v>
      </c>
      <c r="D110" s="231">
        <v>1</v>
      </c>
      <c r="E110" s="201">
        <v>0</v>
      </c>
      <c r="F110" s="192">
        <f t="shared" si="3"/>
        <v>0</v>
      </c>
    </row>
    <row r="111" spans="1:6">
      <c r="A111" s="308"/>
      <c r="B111" s="198" t="s">
        <v>235</v>
      </c>
      <c r="C111" s="199" t="s">
        <v>370</v>
      </c>
      <c r="D111" s="231">
        <v>1</v>
      </c>
      <c r="E111" s="201">
        <v>0</v>
      </c>
      <c r="F111" s="192">
        <f t="shared" si="3"/>
        <v>0</v>
      </c>
    </row>
    <row r="112" spans="1:6">
      <c r="A112" s="308"/>
      <c r="B112" s="198" t="s">
        <v>236</v>
      </c>
      <c r="C112" s="199" t="s">
        <v>370</v>
      </c>
      <c r="D112" s="231">
        <v>8</v>
      </c>
      <c r="E112" s="201">
        <v>0</v>
      </c>
      <c r="F112" s="192">
        <f t="shared" si="3"/>
        <v>0</v>
      </c>
    </row>
    <row r="113" spans="1:6">
      <c r="A113" s="308"/>
      <c r="B113" s="198" t="s">
        <v>237</v>
      </c>
      <c r="C113" s="199" t="s">
        <v>370</v>
      </c>
      <c r="D113" s="231">
        <v>72</v>
      </c>
      <c r="E113" s="201">
        <v>0</v>
      </c>
      <c r="F113" s="192">
        <f t="shared" si="3"/>
        <v>0</v>
      </c>
    </row>
    <row r="114" spans="1:6">
      <c r="A114" s="308"/>
      <c r="B114" s="198" t="s">
        <v>238</v>
      </c>
      <c r="C114" s="199" t="s">
        <v>370</v>
      </c>
      <c r="D114" s="231">
        <v>1</v>
      </c>
      <c r="E114" s="201">
        <v>0</v>
      </c>
      <c r="F114" s="192">
        <f t="shared" si="3"/>
        <v>0</v>
      </c>
    </row>
    <row r="115" spans="1:6">
      <c r="A115" s="308"/>
      <c r="B115" s="198" t="s">
        <v>239</v>
      </c>
      <c r="C115" s="199" t="s">
        <v>370</v>
      </c>
      <c r="D115" s="231">
        <v>1</v>
      </c>
      <c r="E115" s="201">
        <v>0</v>
      </c>
      <c r="F115" s="192">
        <f t="shared" si="3"/>
        <v>0</v>
      </c>
    </row>
    <row r="116" spans="1:6">
      <c r="A116" s="308"/>
      <c r="B116" s="198" t="s">
        <v>240</v>
      </c>
      <c r="C116" s="199" t="s">
        <v>370</v>
      </c>
      <c r="D116" s="231">
        <v>1</v>
      </c>
      <c r="E116" s="201">
        <v>0</v>
      </c>
      <c r="F116" s="192">
        <f t="shared" si="3"/>
        <v>0</v>
      </c>
    </row>
    <row r="117" spans="1:6">
      <c r="A117" s="308"/>
      <c r="B117" s="198" t="s">
        <v>241</v>
      </c>
      <c r="C117" s="199" t="s">
        <v>370</v>
      </c>
      <c r="D117" s="231">
        <v>1</v>
      </c>
      <c r="E117" s="201">
        <v>0</v>
      </c>
      <c r="F117" s="192">
        <f t="shared" si="3"/>
        <v>0</v>
      </c>
    </row>
    <row r="118" spans="1:6">
      <c r="A118" s="308"/>
      <c r="B118" s="198" t="s">
        <v>242</v>
      </c>
      <c r="C118" s="199" t="s">
        <v>370</v>
      </c>
      <c r="D118" s="231">
        <v>1</v>
      </c>
      <c r="E118" s="201">
        <v>0</v>
      </c>
      <c r="F118" s="192">
        <f t="shared" si="3"/>
        <v>0</v>
      </c>
    </row>
    <row r="119" spans="1:6">
      <c r="A119" s="308"/>
      <c r="B119" s="198"/>
      <c r="C119" s="199"/>
      <c r="D119" s="231"/>
      <c r="E119" s="201"/>
      <c r="F119" s="192">
        <f t="shared" si="3"/>
        <v>0</v>
      </c>
    </row>
    <row r="120" spans="1:6">
      <c r="A120" s="308">
        <v>4</v>
      </c>
      <c r="B120" s="198" t="s">
        <v>243</v>
      </c>
      <c r="C120" s="199"/>
      <c r="D120" s="231"/>
      <c r="E120" s="201"/>
      <c r="F120" s="192">
        <f t="shared" si="3"/>
        <v>0</v>
      </c>
    </row>
    <row r="121" spans="1:6">
      <c r="A121" s="308"/>
      <c r="B121" s="198" t="s">
        <v>244</v>
      </c>
      <c r="C121" s="199" t="s">
        <v>190</v>
      </c>
      <c r="D121" s="231">
        <v>1</v>
      </c>
      <c r="E121" s="201">
        <v>0</v>
      </c>
      <c r="F121" s="192">
        <f t="shared" si="3"/>
        <v>0</v>
      </c>
    </row>
    <row r="122" spans="1:6" ht="15">
      <c r="A122" s="233"/>
      <c r="B122" s="198"/>
      <c r="C122" s="199"/>
      <c r="D122" s="231"/>
      <c r="E122" s="201"/>
      <c r="F122" s="192">
        <f t="shared" si="3"/>
        <v>0</v>
      </c>
    </row>
    <row r="123" spans="1:6">
      <c r="A123" s="308">
        <v>5</v>
      </c>
      <c r="B123" s="198" t="s">
        <v>245</v>
      </c>
      <c r="C123" s="199"/>
      <c r="D123" s="231"/>
      <c r="E123" s="201"/>
      <c r="F123" s="192">
        <f t="shared" si="3"/>
        <v>0</v>
      </c>
    </row>
    <row r="124" spans="1:6">
      <c r="A124" s="308"/>
      <c r="B124" s="198" t="s">
        <v>244</v>
      </c>
      <c r="C124" s="199" t="s">
        <v>190</v>
      </c>
      <c r="D124" s="231">
        <v>1400</v>
      </c>
      <c r="E124" s="201">
        <v>0</v>
      </c>
      <c r="F124" s="192">
        <f t="shared" si="3"/>
        <v>0</v>
      </c>
    </row>
    <row r="125" spans="1:6" ht="15">
      <c r="A125" s="233"/>
      <c r="B125" s="198"/>
      <c r="C125" s="199"/>
      <c r="D125" s="231"/>
      <c r="E125" s="201"/>
      <c r="F125" s="192">
        <f t="shared" si="3"/>
        <v>0</v>
      </c>
    </row>
    <row r="126" spans="1:6">
      <c r="A126" s="308">
        <v>6</v>
      </c>
      <c r="B126" s="198" t="s">
        <v>246</v>
      </c>
      <c r="C126" s="199"/>
      <c r="D126" s="231"/>
      <c r="E126" s="201"/>
      <c r="F126" s="192">
        <f t="shared" si="3"/>
        <v>0</v>
      </c>
    </row>
    <row r="127" spans="1:6" s="57" customFormat="1">
      <c r="A127" s="308"/>
      <c r="B127" s="198" t="s">
        <v>244</v>
      </c>
      <c r="C127" s="199" t="s">
        <v>190</v>
      </c>
      <c r="D127" s="231">
        <v>1</v>
      </c>
      <c r="E127" s="201">
        <v>0</v>
      </c>
      <c r="F127" s="192">
        <f t="shared" si="3"/>
        <v>0</v>
      </c>
    </row>
    <row r="128" spans="1:6" s="57" customFormat="1" ht="15">
      <c r="A128" s="233"/>
      <c r="B128" s="198"/>
      <c r="C128" s="199"/>
      <c r="D128" s="231"/>
      <c r="E128" s="232"/>
      <c r="F128" s="192">
        <f t="shared" si="3"/>
        <v>0</v>
      </c>
    </row>
    <row r="129" spans="1:6" s="57" customFormat="1">
      <c r="A129" s="234">
        <v>7</v>
      </c>
      <c r="B129" s="198" t="s">
        <v>678</v>
      </c>
      <c r="C129" s="199"/>
      <c r="D129" s="231"/>
      <c r="E129" s="201"/>
      <c r="F129" s="192">
        <f t="shared" si="3"/>
        <v>0</v>
      </c>
    </row>
    <row r="130" spans="1:6" s="57" customFormat="1">
      <c r="A130" s="234"/>
      <c r="B130" s="198" t="s">
        <v>244</v>
      </c>
      <c r="C130" s="199" t="s">
        <v>190</v>
      </c>
      <c r="D130" s="231">
        <v>120</v>
      </c>
      <c r="E130" s="201">
        <v>0</v>
      </c>
      <c r="F130" s="192">
        <f t="shared" si="3"/>
        <v>0</v>
      </c>
    </row>
    <row r="131" spans="1:6" s="57" customFormat="1">
      <c r="A131" s="235"/>
      <c r="B131" s="198"/>
      <c r="C131" s="199"/>
      <c r="D131" s="231"/>
      <c r="E131" s="201"/>
      <c r="F131" s="192">
        <f t="shared" si="3"/>
        <v>0</v>
      </c>
    </row>
    <row r="132" spans="1:6" s="57" customFormat="1">
      <c r="A132" s="308">
        <v>8</v>
      </c>
      <c r="B132" s="198" t="s">
        <v>247</v>
      </c>
      <c r="C132" s="199"/>
      <c r="D132" s="231"/>
      <c r="E132" s="201"/>
      <c r="F132" s="192">
        <f t="shared" si="3"/>
        <v>0</v>
      </c>
    </row>
    <row r="133" spans="1:6" s="57" customFormat="1">
      <c r="A133" s="308"/>
      <c r="B133" s="198" t="s">
        <v>244</v>
      </c>
      <c r="C133" s="199" t="s">
        <v>190</v>
      </c>
      <c r="D133" s="231">
        <v>1</v>
      </c>
      <c r="E133" s="201">
        <v>0</v>
      </c>
      <c r="F133" s="192">
        <f t="shared" si="3"/>
        <v>0</v>
      </c>
    </row>
    <row r="134" spans="1:6" s="57" customFormat="1">
      <c r="A134" s="308"/>
      <c r="B134" s="198"/>
      <c r="C134" s="199"/>
      <c r="D134" s="231"/>
      <c r="E134" s="201"/>
      <c r="F134" s="192">
        <f t="shared" si="3"/>
        <v>0</v>
      </c>
    </row>
    <row r="135" spans="1:6" s="57" customFormat="1" ht="28.5">
      <c r="A135" s="308">
        <v>9</v>
      </c>
      <c r="B135" s="198" t="s">
        <v>550</v>
      </c>
      <c r="C135" s="199"/>
      <c r="D135" s="231"/>
      <c r="E135" s="201"/>
      <c r="F135" s="192">
        <f t="shared" si="3"/>
        <v>0</v>
      </c>
    </row>
    <row r="136" spans="1:6" s="57" customFormat="1">
      <c r="A136" s="308"/>
      <c r="B136" s="198" t="s">
        <v>244</v>
      </c>
      <c r="C136" s="199" t="s">
        <v>190</v>
      </c>
      <c r="D136" s="231">
        <v>1400</v>
      </c>
      <c r="E136" s="201">
        <v>0</v>
      </c>
      <c r="F136" s="192">
        <f t="shared" si="3"/>
        <v>0</v>
      </c>
    </row>
    <row r="137" spans="1:6" s="57" customFormat="1">
      <c r="A137" s="308"/>
      <c r="B137" s="198"/>
      <c r="C137" s="199"/>
      <c r="D137" s="231"/>
      <c r="E137" s="201"/>
      <c r="F137" s="192">
        <f t="shared" si="3"/>
        <v>0</v>
      </c>
    </row>
    <row r="138" spans="1:6" s="57" customFormat="1" ht="28.5">
      <c r="A138" s="308">
        <v>10</v>
      </c>
      <c r="B138" s="198" t="s">
        <v>248</v>
      </c>
      <c r="C138" s="199"/>
      <c r="D138" s="231"/>
      <c r="E138" s="232"/>
      <c r="F138" s="192">
        <f t="shared" si="3"/>
        <v>0</v>
      </c>
    </row>
    <row r="139" spans="1:6" s="57" customFormat="1">
      <c r="A139" s="308"/>
      <c r="B139" s="198" t="s">
        <v>244</v>
      </c>
      <c r="C139" s="199" t="s">
        <v>190</v>
      </c>
      <c r="D139" s="231">
        <v>1</v>
      </c>
      <c r="E139" s="201">
        <v>0</v>
      </c>
      <c r="F139" s="192">
        <f t="shared" si="3"/>
        <v>0</v>
      </c>
    </row>
    <row r="140" spans="1:6" s="57" customFormat="1">
      <c r="A140" s="308"/>
      <c r="B140" s="198"/>
      <c r="C140" s="199"/>
      <c r="D140" s="231"/>
      <c r="E140" s="232"/>
      <c r="F140" s="192">
        <f t="shared" si="3"/>
        <v>0</v>
      </c>
    </row>
    <row r="141" spans="1:6" s="57" customFormat="1" ht="28.5">
      <c r="A141" s="234">
        <v>11</v>
      </c>
      <c r="B141" s="198" t="s">
        <v>679</v>
      </c>
      <c r="C141" s="199"/>
      <c r="D141" s="231"/>
      <c r="E141" s="232"/>
      <c r="F141" s="192">
        <f t="shared" si="3"/>
        <v>0</v>
      </c>
    </row>
    <row r="142" spans="1:6" s="57" customFormat="1">
      <c r="A142" s="234"/>
      <c r="B142" s="198" t="s">
        <v>244</v>
      </c>
      <c r="C142" s="199" t="s">
        <v>190</v>
      </c>
      <c r="D142" s="231">
        <v>120</v>
      </c>
      <c r="E142" s="201">
        <v>0</v>
      </c>
      <c r="F142" s="192">
        <f t="shared" si="3"/>
        <v>0</v>
      </c>
    </row>
    <row r="143" spans="1:6" s="57" customFormat="1">
      <c r="A143" s="235"/>
      <c r="B143" s="198"/>
      <c r="C143" s="199"/>
      <c r="D143" s="231"/>
      <c r="E143" s="232"/>
      <c r="F143" s="192">
        <f t="shared" si="3"/>
        <v>0</v>
      </c>
    </row>
    <row r="144" spans="1:6" s="57" customFormat="1" ht="28.5">
      <c r="A144" s="308">
        <v>12</v>
      </c>
      <c r="B144" s="198" t="s">
        <v>249</v>
      </c>
      <c r="C144" s="199"/>
      <c r="D144" s="231"/>
      <c r="E144" s="232"/>
      <c r="F144" s="192">
        <f t="shared" si="3"/>
        <v>0</v>
      </c>
    </row>
    <row r="145" spans="1:6" s="57" customFormat="1">
      <c r="A145" s="308"/>
      <c r="B145" s="198" t="s">
        <v>244</v>
      </c>
      <c r="C145" s="199" t="s">
        <v>190</v>
      </c>
      <c r="D145" s="231">
        <v>1</v>
      </c>
      <c r="E145" s="201">
        <v>0</v>
      </c>
      <c r="F145" s="192">
        <f t="shared" si="3"/>
        <v>0</v>
      </c>
    </row>
    <row r="146" spans="1:6">
      <c r="A146" s="308"/>
      <c r="B146" s="198"/>
      <c r="C146" s="199"/>
      <c r="D146" s="231"/>
      <c r="E146" s="232"/>
      <c r="F146" s="192">
        <f t="shared" si="3"/>
        <v>0</v>
      </c>
    </row>
    <row r="147" spans="1:6" ht="42.75">
      <c r="A147" s="308">
        <v>13</v>
      </c>
      <c r="B147" s="198" t="s">
        <v>250</v>
      </c>
      <c r="C147" s="199"/>
      <c r="D147" s="231"/>
      <c r="E147" s="232"/>
      <c r="F147" s="192">
        <f t="shared" si="3"/>
        <v>0</v>
      </c>
    </row>
    <row r="148" spans="1:6">
      <c r="A148" s="308"/>
      <c r="B148" s="198" t="s">
        <v>251</v>
      </c>
      <c r="C148" s="199" t="s">
        <v>370</v>
      </c>
      <c r="D148" s="231">
        <v>1</v>
      </c>
      <c r="E148" s="201">
        <v>0</v>
      </c>
      <c r="F148" s="192">
        <f t="shared" si="3"/>
        <v>0</v>
      </c>
    </row>
    <row r="149" spans="1:6">
      <c r="A149" s="308"/>
      <c r="B149" s="198"/>
      <c r="C149" s="199"/>
      <c r="D149" s="231"/>
      <c r="E149" s="232"/>
      <c r="F149" s="192">
        <f t="shared" ref="F149:F212" si="4">D149*E149</f>
        <v>0</v>
      </c>
    </row>
    <row r="150" spans="1:6" ht="28.5">
      <c r="A150" s="308">
        <v>14</v>
      </c>
      <c r="B150" s="236" t="s">
        <v>252</v>
      </c>
      <c r="C150" s="237"/>
      <c r="D150" s="231"/>
      <c r="E150" s="232"/>
      <c r="F150" s="192">
        <f t="shared" si="4"/>
        <v>0</v>
      </c>
    </row>
    <row r="151" spans="1:6">
      <c r="A151" s="238"/>
      <c r="B151" s="239" t="s">
        <v>253</v>
      </c>
      <c r="C151" s="199" t="s">
        <v>370</v>
      </c>
      <c r="D151" s="231">
        <v>4</v>
      </c>
      <c r="E151" s="201">
        <v>0</v>
      </c>
      <c r="F151" s="192">
        <f t="shared" si="4"/>
        <v>0</v>
      </c>
    </row>
    <row r="152" spans="1:6">
      <c r="A152" s="238"/>
      <c r="B152" s="239" t="s">
        <v>254</v>
      </c>
      <c r="C152" s="199" t="s">
        <v>370</v>
      </c>
      <c r="D152" s="231">
        <v>1</v>
      </c>
      <c r="E152" s="201">
        <v>0</v>
      </c>
      <c r="F152" s="192">
        <f t="shared" si="4"/>
        <v>0</v>
      </c>
    </row>
    <row r="153" spans="1:6">
      <c r="A153" s="238"/>
      <c r="B153" s="239"/>
      <c r="C153" s="199"/>
      <c r="D153" s="231"/>
      <c r="E153" s="232"/>
      <c r="F153" s="192">
        <f t="shared" si="4"/>
        <v>0</v>
      </c>
    </row>
    <row r="154" spans="1:6">
      <c r="A154" s="308">
        <v>15</v>
      </c>
      <c r="B154" s="239" t="s">
        <v>255</v>
      </c>
      <c r="C154" s="237"/>
      <c r="D154" s="231"/>
      <c r="E154" s="232"/>
      <c r="F154" s="192">
        <f t="shared" si="4"/>
        <v>0</v>
      </c>
    </row>
    <row r="155" spans="1:6">
      <c r="A155" s="238"/>
      <c r="B155" s="239" t="s">
        <v>256</v>
      </c>
      <c r="C155" s="199" t="s">
        <v>370</v>
      </c>
      <c r="D155" s="231">
        <v>8</v>
      </c>
      <c r="E155" s="201">
        <v>0</v>
      </c>
      <c r="F155" s="192">
        <f t="shared" si="4"/>
        <v>0</v>
      </c>
    </row>
    <row r="156" spans="1:6">
      <c r="A156" s="238"/>
      <c r="B156" s="239"/>
      <c r="C156" s="237"/>
      <c r="D156" s="231"/>
      <c r="E156" s="232"/>
      <c r="F156" s="192">
        <f t="shared" si="4"/>
        <v>0</v>
      </c>
    </row>
    <row r="157" spans="1:6">
      <c r="A157" s="308">
        <v>16</v>
      </c>
      <c r="B157" s="239" t="s">
        <v>257</v>
      </c>
      <c r="C157" s="237"/>
      <c r="D157" s="231"/>
      <c r="E157" s="232"/>
      <c r="F157" s="192">
        <f t="shared" si="4"/>
        <v>0</v>
      </c>
    </row>
    <row r="158" spans="1:6">
      <c r="A158" s="238"/>
      <c r="B158" s="239" t="s">
        <v>258</v>
      </c>
      <c r="C158" s="199" t="s">
        <v>370</v>
      </c>
      <c r="D158" s="231">
        <v>1</v>
      </c>
      <c r="E158" s="201">
        <v>0</v>
      </c>
      <c r="F158" s="192">
        <f t="shared" si="4"/>
        <v>0</v>
      </c>
    </row>
    <row r="159" spans="1:6">
      <c r="A159" s="238"/>
      <c r="B159" s="239"/>
      <c r="C159" s="237"/>
      <c r="D159" s="231"/>
      <c r="E159" s="232"/>
      <c r="F159" s="192">
        <f t="shared" si="4"/>
        <v>0</v>
      </c>
    </row>
    <row r="160" spans="1:6">
      <c r="A160" s="308">
        <v>17</v>
      </c>
      <c r="B160" s="240" t="s">
        <v>259</v>
      </c>
      <c r="C160" s="237"/>
      <c r="D160" s="231"/>
      <c r="E160" s="232"/>
      <c r="F160" s="192">
        <f t="shared" si="4"/>
        <v>0</v>
      </c>
    </row>
    <row r="161" spans="1:6">
      <c r="A161" s="238"/>
      <c r="B161" s="239" t="s">
        <v>260</v>
      </c>
      <c r="C161" s="199" t="s">
        <v>370</v>
      </c>
      <c r="D161" s="231">
        <v>48</v>
      </c>
      <c r="E161" s="201">
        <v>0</v>
      </c>
      <c r="F161" s="192">
        <f t="shared" si="4"/>
        <v>0</v>
      </c>
    </row>
    <row r="162" spans="1:6">
      <c r="A162" s="238"/>
      <c r="B162" s="239"/>
      <c r="C162" s="237"/>
      <c r="D162" s="231"/>
      <c r="E162" s="232"/>
      <c r="F162" s="192">
        <f t="shared" si="4"/>
        <v>0</v>
      </c>
    </row>
    <row r="163" spans="1:6">
      <c r="A163" s="308">
        <v>18</v>
      </c>
      <c r="B163" s="239" t="s">
        <v>261</v>
      </c>
      <c r="C163" s="237"/>
      <c r="D163" s="231"/>
      <c r="E163" s="232"/>
      <c r="F163" s="192">
        <f t="shared" si="4"/>
        <v>0</v>
      </c>
    </row>
    <row r="164" spans="1:6">
      <c r="A164" s="238"/>
      <c r="B164" s="239" t="s">
        <v>262</v>
      </c>
      <c r="C164" s="199" t="s">
        <v>370</v>
      </c>
      <c r="D164" s="231">
        <v>4</v>
      </c>
      <c r="E164" s="201">
        <v>0</v>
      </c>
      <c r="F164" s="192">
        <f t="shared" si="4"/>
        <v>0</v>
      </c>
    </row>
    <row r="165" spans="1:6" s="57" customFormat="1">
      <c r="A165" s="238"/>
      <c r="B165" s="239"/>
      <c r="C165" s="237"/>
      <c r="D165" s="231"/>
      <c r="E165" s="232"/>
      <c r="F165" s="192">
        <f t="shared" si="4"/>
        <v>0</v>
      </c>
    </row>
    <row r="166" spans="1:6" s="57" customFormat="1" ht="42.75">
      <c r="A166" s="308">
        <v>19</v>
      </c>
      <c r="B166" s="240" t="s">
        <v>263</v>
      </c>
      <c r="C166" s="199" t="s">
        <v>370</v>
      </c>
      <c r="D166" s="231">
        <v>1</v>
      </c>
      <c r="E166" s="201">
        <v>0</v>
      </c>
      <c r="F166" s="192">
        <f t="shared" si="4"/>
        <v>0</v>
      </c>
    </row>
    <row r="167" spans="1:6" s="57" customFormat="1" ht="15">
      <c r="A167" s="238"/>
      <c r="B167" s="240" t="s">
        <v>340</v>
      </c>
      <c r="C167" s="241"/>
      <c r="D167" s="231"/>
      <c r="E167" s="232"/>
      <c r="F167" s="192">
        <f t="shared" si="4"/>
        <v>0</v>
      </c>
    </row>
    <row r="168" spans="1:6" s="57" customFormat="1">
      <c r="A168" s="308"/>
      <c r="B168" s="198"/>
      <c r="C168" s="199"/>
      <c r="D168" s="231"/>
      <c r="E168" s="232"/>
      <c r="F168" s="192">
        <f t="shared" si="4"/>
        <v>0</v>
      </c>
    </row>
    <row r="169" spans="1:6" s="57" customFormat="1" ht="15">
      <c r="A169" s="233"/>
      <c r="B169" s="198"/>
      <c r="C169" s="199"/>
      <c r="D169" s="231"/>
      <c r="E169" s="232"/>
      <c r="F169" s="192">
        <f t="shared" si="4"/>
        <v>0</v>
      </c>
    </row>
    <row r="170" spans="1:6" s="57" customFormat="1" ht="42.75">
      <c r="A170" s="308">
        <v>20</v>
      </c>
      <c r="B170" s="198" t="s">
        <v>264</v>
      </c>
      <c r="C170" s="199"/>
      <c r="D170" s="231"/>
      <c r="E170" s="232"/>
      <c r="F170" s="192">
        <f t="shared" si="4"/>
        <v>0</v>
      </c>
    </row>
    <row r="171" spans="1:6" s="57" customFormat="1">
      <c r="A171" s="308"/>
      <c r="B171" s="198" t="s">
        <v>265</v>
      </c>
      <c r="C171" s="199" t="s">
        <v>370</v>
      </c>
      <c r="D171" s="231">
        <v>1</v>
      </c>
      <c r="E171" s="201">
        <v>0</v>
      </c>
      <c r="F171" s="192">
        <f t="shared" si="4"/>
        <v>0</v>
      </c>
    </row>
    <row r="172" spans="1:6" s="57" customFormat="1" ht="15">
      <c r="A172" s="233"/>
      <c r="B172" s="198" t="s">
        <v>266</v>
      </c>
      <c r="C172" s="199" t="s">
        <v>370</v>
      </c>
      <c r="D172" s="231">
        <v>1</v>
      </c>
      <c r="E172" s="201">
        <v>0</v>
      </c>
      <c r="F172" s="192">
        <f t="shared" si="4"/>
        <v>0</v>
      </c>
    </row>
    <row r="173" spans="1:6" s="57" customFormat="1" ht="15">
      <c r="A173" s="233"/>
      <c r="B173" s="198"/>
      <c r="C173" s="199"/>
      <c r="D173" s="231"/>
      <c r="E173" s="232"/>
      <c r="F173" s="192">
        <f t="shared" si="4"/>
        <v>0</v>
      </c>
    </row>
    <row r="174" spans="1:6" s="57" customFormat="1" ht="57">
      <c r="A174" s="308">
        <v>22</v>
      </c>
      <c r="B174" s="198" t="s">
        <v>267</v>
      </c>
      <c r="C174" s="199"/>
      <c r="D174" s="231"/>
      <c r="E174" s="232"/>
      <c r="F174" s="192">
        <f t="shared" si="4"/>
        <v>0</v>
      </c>
    </row>
    <row r="175" spans="1:6" s="57" customFormat="1">
      <c r="A175" s="308"/>
      <c r="B175" s="198" t="s">
        <v>268</v>
      </c>
      <c r="C175" s="199" t="s">
        <v>370</v>
      </c>
      <c r="D175" s="231">
        <v>30</v>
      </c>
      <c r="E175" s="201">
        <v>0</v>
      </c>
      <c r="F175" s="192">
        <f t="shared" si="4"/>
        <v>0</v>
      </c>
    </row>
    <row r="176" spans="1:6" s="57" customFormat="1">
      <c r="A176" s="308"/>
      <c r="B176" s="198" t="s">
        <v>269</v>
      </c>
      <c r="C176" s="199" t="s">
        <v>370</v>
      </c>
      <c r="D176" s="231">
        <v>1</v>
      </c>
      <c r="E176" s="201">
        <v>0</v>
      </c>
      <c r="F176" s="192">
        <f t="shared" si="4"/>
        <v>0</v>
      </c>
    </row>
    <row r="177" spans="1:6" s="57" customFormat="1">
      <c r="A177" s="308"/>
      <c r="B177" s="198" t="s">
        <v>270</v>
      </c>
      <c r="C177" s="199" t="s">
        <v>370</v>
      </c>
      <c r="D177" s="231">
        <v>1</v>
      </c>
      <c r="E177" s="201">
        <v>0</v>
      </c>
      <c r="F177" s="192">
        <f t="shared" si="4"/>
        <v>0</v>
      </c>
    </row>
    <row r="178" spans="1:6" s="57" customFormat="1" ht="42.75">
      <c r="A178" s="308">
        <v>24</v>
      </c>
      <c r="B178" s="198" t="s">
        <v>271</v>
      </c>
      <c r="C178" s="199"/>
      <c r="D178" s="231"/>
      <c r="E178" s="232"/>
      <c r="F178" s="192">
        <f t="shared" si="4"/>
        <v>0</v>
      </c>
    </row>
    <row r="179" spans="1:6" s="57" customFormat="1" ht="15">
      <c r="A179" s="233"/>
      <c r="B179" s="198" t="s">
        <v>272</v>
      </c>
      <c r="C179" s="199" t="s">
        <v>370</v>
      </c>
      <c r="D179" s="231">
        <v>22</v>
      </c>
      <c r="E179" s="201">
        <v>0</v>
      </c>
      <c r="F179" s="192">
        <f t="shared" si="4"/>
        <v>0</v>
      </c>
    </row>
    <row r="180" spans="1:6" s="57" customFormat="1">
      <c r="A180" s="308"/>
      <c r="B180" s="198" t="s">
        <v>273</v>
      </c>
      <c r="C180" s="199" t="s">
        <v>370</v>
      </c>
      <c r="D180" s="231">
        <v>10</v>
      </c>
      <c r="E180" s="201">
        <v>0</v>
      </c>
      <c r="F180" s="192">
        <f t="shared" si="4"/>
        <v>0</v>
      </c>
    </row>
    <row r="181" spans="1:6" s="57" customFormat="1">
      <c r="A181" s="308"/>
      <c r="B181" s="198" t="s">
        <v>274</v>
      </c>
      <c r="C181" s="199" t="s">
        <v>370</v>
      </c>
      <c r="D181" s="231">
        <v>1</v>
      </c>
      <c r="E181" s="201">
        <v>0</v>
      </c>
      <c r="F181" s="192">
        <f t="shared" si="4"/>
        <v>0</v>
      </c>
    </row>
    <row r="182" spans="1:6" s="57" customFormat="1">
      <c r="A182" s="308"/>
      <c r="B182" s="198" t="s">
        <v>275</v>
      </c>
      <c r="C182" s="199" t="s">
        <v>370</v>
      </c>
      <c r="D182" s="231">
        <v>14</v>
      </c>
      <c r="E182" s="201">
        <v>0</v>
      </c>
      <c r="F182" s="192">
        <f t="shared" si="4"/>
        <v>0</v>
      </c>
    </row>
    <row r="183" spans="1:6" s="57" customFormat="1">
      <c r="A183" s="308"/>
      <c r="B183" s="198" t="s">
        <v>276</v>
      </c>
      <c r="C183" s="199" t="s">
        <v>370</v>
      </c>
      <c r="D183" s="231">
        <v>26</v>
      </c>
      <c r="E183" s="201">
        <v>0</v>
      </c>
      <c r="F183" s="192">
        <f t="shared" si="4"/>
        <v>0</v>
      </c>
    </row>
    <row r="184" spans="1:6" s="57" customFormat="1" ht="42.75">
      <c r="A184" s="308"/>
      <c r="B184" s="198" t="s">
        <v>551</v>
      </c>
      <c r="C184" s="199" t="s">
        <v>370</v>
      </c>
      <c r="D184" s="231">
        <v>26</v>
      </c>
      <c r="E184" s="201">
        <v>0</v>
      </c>
      <c r="F184" s="192">
        <f t="shared" si="4"/>
        <v>0</v>
      </c>
    </row>
    <row r="185" spans="1:6" s="57" customFormat="1" ht="15">
      <c r="A185" s="242"/>
      <c r="B185" s="243" t="s">
        <v>277</v>
      </c>
      <c r="C185" s="199" t="s">
        <v>370</v>
      </c>
      <c r="D185" s="231">
        <v>14</v>
      </c>
      <c r="E185" s="201">
        <v>0</v>
      </c>
      <c r="F185" s="192">
        <f t="shared" si="4"/>
        <v>0</v>
      </c>
    </row>
    <row r="186" spans="1:6" s="57" customFormat="1">
      <c r="A186" s="308"/>
      <c r="B186" s="236" t="s">
        <v>278</v>
      </c>
      <c r="C186" s="199" t="s">
        <v>370</v>
      </c>
      <c r="D186" s="231">
        <v>28</v>
      </c>
      <c r="E186" s="201">
        <v>0</v>
      </c>
      <c r="F186" s="192">
        <f t="shared" si="4"/>
        <v>0</v>
      </c>
    </row>
    <row r="187" spans="1:6" s="57" customFormat="1">
      <c r="A187" s="308"/>
      <c r="B187" s="198" t="s">
        <v>279</v>
      </c>
      <c r="C187" s="199" t="s">
        <v>370</v>
      </c>
      <c r="D187" s="231">
        <v>1</v>
      </c>
      <c r="E187" s="201">
        <v>0</v>
      </c>
      <c r="F187" s="192">
        <f t="shared" si="4"/>
        <v>0</v>
      </c>
    </row>
    <row r="188" spans="1:6" s="57" customFormat="1">
      <c r="A188" s="308"/>
      <c r="B188" s="198" t="s">
        <v>280</v>
      </c>
      <c r="C188" s="199" t="s">
        <v>370</v>
      </c>
      <c r="D188" s="231">
        <v>1</v>
      </c>
      <c r="E188" s="201">
        <v>0</v>
      </c>
      <c r="F188" s="192">
        <f t="shared" si="4"/>
        <v>0</v>
      </c>
    </row>
    <row r="189" spans="1:6" s="57" customFormat="1">
      <c r="A189" s="308"/>
      <c r="B189" s="198" t="s">
        <v>281</v>
      </c>
      <c r="C189" s="199" t="s">
        <v>370</v>
      </c>
      <c r="D189" s="231">
        <v>1</v>
      </c>
      <c r="E189" s="201">
        <v>0</v>
      </c>
      <c r="F189" s="192">
        <f t="shared" si="4"/>
        <v>0</v>
      </c>
    </row>
    <row r="190" spans="1:6" s="57" customFormat="1">
      <c r="A190" s="308"/>
      <c r="B190" s="198" t="s">
        <v>282</v>
      </c>
      <c r="C190" s="199" t="s">
        <v>370</v>
      </c>
      <c r="D190" s="231">
        <v>1</v>
      </c>
      <c r="E190" s="201">
        <v>0</v>
      </c>
      <c r="F190" s="192">
        <f t="shared" si="4"/>
        <v>0</v>
      </c>
    </row>
    <row r="191" spans="1:6" s="57" customFormat="1">
      <c r="A191" s="308"/>
      <c r="B191" s="198" t="s">
        <v>283</v>
      </c>
      <c r="C191" s="199" t="s">
        <v>370</v>
      </c>
      <c r="D191" s="231">
        <v>30</v>
      </c>
      <c r="E191" s="201">
        <v>0</v>
      </c>
      <c r="F191" s="192">
        <f t="shared" si="4"/>
        <v>0</v>
      </c>
    </row>
    <row r="192" spans="1:6" s="57" customFormat="1">
      <c r="A192" s="308"/>
      <c r="B192" s="198" t="s">
        <v>284</v>
      </c>
      <c r="C192" s="199" t="s">
        <v>370</v>
      </c>
      <c r="D192" s="231">
        <v>1</v>
      </c>
      <c r="E192" s="201">
        <v>0</v>
      </c>
      <c r="F192" s="192">
        <f t="shared" si="4"/>
        <v>0</v>
      </c>
    </row>
    <row r="193" spans="1:6" s="57" customFormat="1">
      <c r="A193" s="308"/>
      <c r="B193" s="198" t="s">
        <v>285</v>
      </c>
      <c r="C193" s="199" t="s">
        <v>370</v>
      </c>
      <c r="D193" s="231">
        <v>1</v>
      </c>
      <c r="E193" s="201">
        <v>0</v>
      </c>
      <c r="F193" s="192">
        <f t="shared" si="4"/>
        <v>0</v>
      </c>
    </row>
    <row r="194" spans="1:6" s="57" customFormat="1">
      <c r="A194" s="308"/>
      <c r="B194" s="198" t="s">
        <v>286</v>
      </c>
      <c r="C194" s="199" t="s">
        <v>370</v>
      </c>
      <c r="D194" s="231">
        <v>1</v>
      </c>
      <c r="E194" s="201">
        <v>0</v>
      </c>
      <c r="F194" s="192">
        <f t="shared" si="4"/>
        <v>0</v>
      </c>
    </row>
    <row r="195" spans="1:6">
      <c r="A195" s="308"/>
      <c r="B195" s="198" t="s">
        <v>287</v>
      </c>
      <c r="C195" s="199" t="s">
        <v>370</v>
      </c>
      <c r="D195" s="231">
        <v>1</v>
      </c>
      <c r="E195" s="201">
        <v>0</v>
      </c>
      <c r="F195" s="192">
        <f t="shared" si="4"/>
        <v>0</v>
      </c>
    </row>
    <row r="196" spans="1:6" ht="42.75">
      <c r="A196" s="308"/>
      <c r="B196" s="198" t="s">
        <v>288</v>
      </c>
      <c r="C196" s="199" t="s">
        <v>370</v>
      </c>
      <c r="D196" s="231">
        <v>1</v>
      </c>
      <c r="E196" s="201">
        <v>0</v>
      </c>
      <c r="F196" s="192">
        <f t="shared" si="4"/>
        <v>0</v>
      </c>
    </row>
    <row r="197" spans="1:6" ht="28.5">
      <c r="A197" s="308"/>
      <c r="B197" s="198" t="s">
        <v>289</v>
      </c>
      <c r="C197" s="199" t="s">
        <v>370</v>
      </c>
      <c r="D197" s="231">
        <v>1</v>
      </c>
      <c r="E197" s="201">
        <v>0</v>
      </c>
      <c r="F197" s="192">
        <f t="shared" si="4"/>
        <v>0</v>
      </c>
    </row>
    <row r="198" spans="1:6">
      <c r="A198" s="308"/>
      <c r="B198" s="198" t="s">
        <v>290</v>
      </c>
      <c r="C198" s="199" t="s">
        <v>370</v>
      </c>
      <c r="D198" s="231">
        <v>1</v>
      </c>
      <c r="E198" s="201">
        <v>0</v>
      </c>
      <c r="F198" s="192">
        <f t="shared" si="4"/>
        <v>0</v>
      </c>
    </row>
    <row r="199" spans="1:6">
      <c r="A199" s="308"/>
      <c r="B199" s="198" t="s">
        <v>291</v>
      </c>
      <c r="C199" s="199" t="s">
        <v>370</v>
      </c>
      <c r="D199" s="231">
        <v>1</v>
      </c>
      <c r="E199" s="201">
        <v>0</v>
      </c>
      <c r="F199" s="192">
        <f t="shared" si="4"/>
        <v>0</v>
      </c>
    </row>
    <row r="200" spans="1:6">
      <c r="A200" s="308"/>
      <c r="B200" s="198" t="s">
        <v>292</v>
      </c>
      <c r="C200" s="199" t="s">
        <v>370</v>
      </c>
      <c r="D200" s="231">
        <v>1</v>
      </c>
      <c r="E200" s="201">
        <v>0</v>
      </c>
      <c r="F200" s="192">
        <f t="shared" si="4"/>
        <v>0</v>
      </c>
    </row>
    <row r="201" spans="1:6">
      <c r="A201" s="333"/>
      <c r="B201" s="198" t="s">
        <v>293</v>
      </c>
      <c r="C201" s="199" t="s">
        <v>370</v>
      </c>
      <c r="D201" s="231">
        <v>1</v>
      </c>
      <c r="E201" s="201">
        <v>0</v>
      </c>
      <c r="F201" s="192">
        <f t="shared" si="4"/>
        <v>0</v>
      </c>
    </row>
    <row r="202" spans="1:6">
      <c r="A202" s="333"/>
      <c r="B202" s="198" t="s">
        <v>552</v>
      </c>
      <c r="C202" s="199" t="s">
        <v>370</v>
      </c>
      <c r="D202" s="231">
        <v>1</v>
      </c>
      <c r="E202" s="201">
        <v>0</v>
      </c>
      <c r="F202" s="192">
        <f t="shared" si="4"/>
        <v>0</v>
      </c>
    </row>
    <row r="203" spans="1:6" ht="16.5">
      <c r="A203" s="308"/>
      <c r="B203" s="198" t="s">
        <v>553</v>
      </c>
      <c r="C203" s="199" t="s">
        <v>370</v>
      </c>
      <c r="D203" s="231">
        <v>1</v>
      </c>
      <c r="E203" s="201">
        <v>0</v>
      </c>
      <c r="F203" s="192">
        <f t="shared" si="4"/>
        <v>0</v>
      </c>
    </row>
    <row r="204" spans="1:6">
      <c r="A204" s="308"/>
      <c r="B204" s="198" t="s">
        <v>294</v>
      </c>
      <c r="C204" s="199" t="s">
        <v>370</v>
      </c>
      <c r="D204" s="231">
        <v>1</v>
      </c>
      <c r="E204" s="201">
        <v>0</v>
      </c>
      <c r="F204" s="192">
        <f t="shared" si="4"/>
        <v>0</v>
      </c>
    </row>
    <row r="205" spans="1:6">
      <c r="A205" s="308"/>
      <c r="B205" s="198" t="s">
        <v>295</v>
      </c>
      <c r="C205" s="199" t="s">
        <v>370</v>
      </c>
      <c r="D205" s="231">
        <v>14</v>
      </c>
      <c r="E205" s="201">
        <v>0</v>
      </c>
      <c r="F205" s="192">
        <f t="shared" si="4"/>
        <v>0</v>
      </c>
    </row>
    <row r="206" spans="1:6" s="57" customFormat="1">
      <c r="A206" s="308"/>
      <c r="B206" s="198" t="s">
        <v>680</v>
      </c>
      <c r="C206" s="199" t="s">
        <v>370</v>
      </c>
      <c r="D206" s="231">
        <v>18</v>
      </c>
      <c r="E206" s="201">
        <v>0</v>
      </c>
      <c r="F206" s="192">
        <f>D206*E206</f>
        <v>0</v>
      </c>
    </row>
    <row r="207" spans="1:6" s="57" customFormat="1">
      <c r="A207" s="308"/>
      <c r="B207" s="198" t="s">
        <v>296</v>
      </c>
      <c r="C207" s="199" t="s">
        <v>370</v>
      </c>
      <c r="D207" s="231">
        <v>22</v>
      </c>
      <c r="E207" s="201">
        <v>0</v>
      </c>
      <c r="F207" s="192">
        <f>D207*E207</f>
        <v>0</v>
      </c>
    </row>
    <row r="208" spans="1:6" s="57" customFormat="1">
      <c r="A208" s="308"/>
      <c r="B208" s="198" t="s">
        <v>297</v>
      </c>
      <c r="C208" s="199" t="s">
        <v>370</v>
      </c>
      <c r="D208" s="231">
        <v>44</v>
      </c>
      <c r="E208" s="201">
        <v>0</v>
      </c>
      <c r="F208" s="192">
        <f t="shared" si="4"/>
        <v>0</v>
      </c>
    </row>
    <row r="209" spans="1:6" s="57" customFormat="1">
      <c r="A209" s="308"/>
      <c r="B209" s="236" t="s">
        <v>554</v>
      </c>
      <c r="C209" s="244" t="s">
        <v>370</v>
      </c>
      <c r="D209" s="231">
        <v>54</v>
      </c>
      <c r="E209" s="201">
        <v>0</v>
      </c>
      <c r="F209" s="192">
        <f t="shared" si="4"/>
        <v>0</v>
      </c>
    </row>
    <row r="210" spans="1:6" s="57" customFormat="1">
      <c r="A210" s="308"/>
      <c r="B210" s="236" t="s">
        <v>555</v>
      </c>
      <c r="C210" s="244" t="s">
        <v>370</v>
      </c>
      <c r="D210" s="231">
        <v>30</v>
      </c>
      <c r="E210" s="201">
        <v>0</v>
      </c>
      <c r="F210" s="192">
        <f t="shared" si="4"/>
        <v>0</v>
      </c>
    </row>
    <row r="211" spans="1:6" s="57" customFormat="1">
      <c r="A211" s="308"/>
      <c r="B211" s="236" t="s">
        <v>556</v>
      </c>
      <c r="C211" s="244" t="s">
        <v>370</v>
      </c>
      <c r="D211" s="231">
        <v>6</v>
      </c>
      <c r="E211" s="201">
        <v>0</v>
      </c>
      <c r="F211" s="192">
        <f t="shared" si="4"/>
        <v>0</v>
      </c>
    </row>
    <row r="212" spans="1:6">
      <c r="A212" s="308"/>
      <c r="B212" s="236" t="s">
        <v>557</v>
      </c>
      <c r="C212" s="244" t="s">
        <v>370</v>
      </c>
      <c r="D212" s="231">
        <v>1</v>
      </c>
      <c r="E212" s="201">
        <v>0</v>
      </c>
      <c r="F212" s="192">
        <f t="shared" si="4"/>
        <v>0</v>
      </c>
    </row>
    <row r="213" spans="1:6">
      <c r="A213" s="308"/>
      <c r="B213" s="236">
        <v>4</v>
      </c>
      <c r="C213" s="244" t="s">
        <v>370</v>
      </c>
      <c r="D213" s="231">
        <v>1</v>
      </c>
      <c r="E213" s="201">
        <v>0</v>
      </c>
      <c r="F213" s="192">
        <f t="shared" ref="F213:F239" si="5">D213*E213</f>
        <v>0</v>
      </c>
    </row>
    <row r="214" spans="1:6">
      <c r="A214" s="308"/>
      <c r="B214" s="236" t="s">
        <v>558</v>
      </c>
      <c r="C214" s="244" t="s">
        <v>370</v>
      </c>
      <c r="D214" s="231">
        <v>42</v>
      </c>
      <c r="E214" s="201">
        <v>0</v>
      </c>
      <c r="F214" s="192">
        <f t="shared" si="5"/>
        <v>0</v>
      </c>
    </row>
    <row r="215" spans="1:6">
      <c r="A215" s="308"/>
      <c r="B215" s="198" t="s">
        <v>298</v>
      </c>
      <c r="C215" s="199" t="s">
        <v>370</v>
      </c>
      <c r="D215" s="231">
        <v>1</v>
      </c>
      <c r="E215" s="201">
        <v>0</v>
      </c>
      <c r="F215" s="192">
        <f t="shared" si="5"/>
        <v>0</v>
      </c>
    </row>
    <row r="216" spans="1:6">
      <c r="A216" s="308"/>
      <c r="B216" s="198" t="s">
        <v>299</v>
      </c>
      <c r="C216" s="199" t="s">
        <v>370</v>
      </c>
      <c r="D216" s="231">
        <v>1</v>
      </c>
      <c r="E216" s="201">
        <v>0</v>
      </c>
      <c r="F216" s="192">
        <f t="shared" si="5"/>
        <v>0</v>
      </c>
    </row>
    <row r="217" spans="1:6">
      <c r="A217" s="308"/>
      <c r="B217" s="198" t="s">
        <v>559</v>
      </c>
      <c r="C217" s="199" t="s">
        <v>370</v>
      </c>
      <c r="D217" s="231">
        <v>1</v>
      </c>
      <c r="E217" s="201">
        <v>0</v>
      </c>
      <c r="F217" s="192">
        <f t="shared" si="5"/>
        <v>0</v>
      </c>
    </row>
    <row r="218" spans="1:6" ht="28.5">
      <c r="A218" s="308">
        <v>28</v>
      </c>
      <c r="B218" s="198" t="s">
        <v>300</v>
      </c>
      <c r="C218" s="199"/>
      <c r="D218" s="231"/>
      <c r="E218" s="201"/>
      <c r="F218" s="192">
        <f t="shared" si="5"/>
        <v>0</v>
      </c>
    </row>
    <row r="219" spans="1:6">
      <c r="A219" s="308"/>
      <c r="B219" s="198" t="s">
        <v>301</v>
      </c>
      <c r="C219" s="199" t="s">
        <v>370</v>
      </c>
      <c r="D219" s="231">
        <v>1</v>
      </c>
      <c r="E219" s="201">
        <v>0</v>
      </c>
      <c r="F219" s="192">
        <f t="shared" si="5"/>
        <v>0</v>
      </c>
    </row>
    <row r="220" spans="1:6" ht="15">
      <c r="A220" s="245"/>
      <c r="B220" s="198" t="s">
        <v>302</v>
      </c>
      <c r="C220" s="199" t="s">
        <v>370</v>
      </c>
      <c r="D220" s="231">
        <v>12</v>
      </c>
      <c r="E220" s="201">
        <v>0</v>
      </c>
      <c r="F220" s="192">
        <f t="shared" si="5"/>
        <v>0</v>
      </c>
    </row>
    <row r="221" spans="1:6" ht="15">
      <c r="A221" s="245"/>
      <c r="B221" s="212" t="s">
        <v>303</v>
      </c>
      <c r="C221" s="199" t="s">
        <v>370</v>
      </c>
      <c r="D221" s="231">
        <v>1</v>
      </c>
      <c r="E221" s="201">
        <v>0</v>
      </c>
      <c r="F221" s="192">
        <f t="shared" si="5"/>
        <v>0</v>
      </c>
    </row>
    <row r="222" spans="1:6" ht="15">
      <c r="A222" s="245"/>
      <c r="B222" s="198"/>
      <c r="C222" s="199"/>
      <c r="D222" s="231"/>
      <c r="E222" s="201"/>
      <c r="F222" s="192">
        <f t="shared" si="5"/>
        <v>0</v>
      </c>
    </row>
    <row r="223" spans="1:6" ht="28.5">
      <c r="A223" s="308">
        <v>29</v>
      </c>
      <c r="B223" s="198" t="s">
        <v>304</v>
      </c>
      <c r="C223" s="241"/>
      <c r="D223" s="231"/>
      <c r="E223" s="201"/>
      <c r="F223" s="192">
        <f t="shared" si="5"/>
        <v>0</v>
      </c>
    </row>
    <row r="224" spans="1:6" ht="15">
      <c r="A224" s="245"/>
      <c r="B224" s="198" t="s">
        <v>305</v>
      </c>
      <c r="C224" s="199" t="s">
        <v>370</v>
      </c>
      <c r="D224" s="231">
        <v>6</v>
      </c>
      <c r="E224" s="201">
        <v>0</v>
      </c>
      <c r="F224" s="192">
        <f t="shared" si="5"/>
        <v>0</v>
      </c>
    </row>
    <row r="225" spans="1:6" ht="15">
      <c r="A225" s="245"/>
      <c r="B225" s="198" t="s">
        <v>306</v>
      </c>
      <c r="C225" s="199" t="s">
        <v>370</v>
      </c>
      <c r="D225" s="231">
        <v>1</v>
      </c>
      <c r="E225" s="201">
        <v>0</v>
      </c>
      <c r="F225" s="192">
        <f t="shared" si="5"/>
        <v>0</v>
      </c>
    </row>
    <row r="226" spans="1:6" ht="15">
      <c r="A226" s="245"/>
      <c r="B226" s="198" t="s">
        <v>307</v>
      </c>
      <c r="C226" s="199" t="s">
        <v>370</v>
      </c>
      <c r="D226" s="231">
        <v>2</v>
      </c>
      <c r="E226" s="201">
        <v>0</v>
      </c>
      <c r="F226" s="192">
        <f t="shared" si="5"/>
        <v>0</v>
      </c>
    </row>
    <row r="227" spans="1:6" ht="15">
      <c r="A227" s="245"/>
      <c r="B227" s="198" t="s">
        <v>308</v>
      </c>
      <c r="C227" s="199" t="s">
        <v>370</v>
      </c>
      <c r="D227" s="231">
        <v>1</v>
      </c>
      <c r="E227" s="201">
        <v>0</v>
      </c>
      <c r="F227" s="192">
        <f t="shared" si="5"/>
        <v>0</v>
      </c>
    </row>
    <row r="228" spans="1:6" ht="15">
      <c r="A228" s="245"/>
      <c r="B228" s="198"/>
      <c r="C228" s="199"/>
      <c r="D228" s="231"/>
      <c r="E228" s="201"/>
      <c r="F228" s="192">
        <f t="shared" si="5"/>
        <v>0</v>
      </c>
    </row>
    <row r="229" spans="1:6" ht="28.5">
      <c r="A229" s="308">
        <v>30</v>
      </c>
      <c r="B229" s="198" t="s">
        <v>309</v>
      </c>
      <c r="C229" s="241" t="s">
        <v>370</v>
      </c>
      <c r="D229" s="231">
        <v>2</v>
      </c>
      <c r="E229" s="201">
        <v>0</v>
      </c>
      <c r="F229" s="192">
        <f t="shared" si="5"/>
        <v>0</v>
      </c>
    </row>
    <row r="230" spans="1:6">
      <c r="A230" s="308"/>
      <c r="B230" s="198"/>
      <c r="C230" s="199"/>
      <c r="D230" s="231"/>
      <c r="E230" s="201"/>
      <c r="F230" s="192">
        <f t="shared" si="5"/>
        <v>0</v>
      </c>
    </row>
    <row r="231" spans="1:6">
      <c r="A231" s="308"/>
      <c r="B231" s="198"/>
      <c r="C231" s="199"/>
      <c r="D231" s="231"/>
      <c r="E231" s="201"/>
      <c r="F231" s="192">
        <f t="shared" si="5"/>
        <v>0</v>
      </c>
    </row>
    <row r="232" spans="1:6" ht="42.75">
      <c r="A232" s="308">
        <v>33</v>
      </c>
      <c r="B232" s="198" t="s">
        <v>310</v>
      </c>
      <c r="C232" s="230"/>
      <c r="D232" s="231"/>
      <c r="E232" s="201"/>
      <c r="F232" s="192">
        <f t="shared" si="5"/>
        <v>0</v>
      </c>
    </row>
    <row r="233" spans="1:6" s="57" customFormat="1" ht="15">
      <c r="A233" s="245"/>
      <c r="B233" s="198" t="s">
        <v>311</v>
      </c>
      <c r="C233" s="199" t="s">
        <v>370</v>
      </c>
      <c r="D233" s="231">
        <v>1</v>
      </c>
      <c r="E233" s="201">
        <v>0</v>
      </c>
      <c r="F233" s="192">
        <f t="shared" si="5"/>
        <v>0</v>
      </c>
    </row>
    <row r="234" spans="1:6" s="57" customFormat="1" ht="15">
      <c r="A234" s="245"/>
      <c r="B234" s="198"/>
      <c r="C234" s="241"/>
      <c r="D234" s="231"/>
      <c r="E234" s="232"/>
      <c r="F234" s="192">
        <f t="shared" si="5"/>
        <v>0</v>
      </c>
    </row>
    <row r="235" spans="1:6" s="57" customFormat="1" ht="28.5">
      <c r="A235" s="308">
        <v>34</v>
      </c>
      <c r="B235" s="198" t="s">
        <v>312</v>
      </c>
      <c r="C235" s="241"/>
      <c r="D235" s="231"/>
      <c r="E235" s="232"/>
      <c r="F235" s="192">
        <f t="shared" si="5"/>
        <v>0</v>
      </c>
    </row>
    <row r="236" spans="1:6" s="57" customFormat="1" ht="15">
      <c r="A236" s="245"/>
      <c r="B236" s="198" t="s">
        <v>311</v>
      </c>
      <c r="C236" s="199" t="s">
        <v>370</v>
      </c>
      <c r="D236" s="231">
        <v>1</v>
      </c>
      <c r="E236" s="201">
        <v>0</v>
      </c>
      <c r="F236" s="192">
        <f t="shared" si="5"/>
        <v>0</v>
      </c>
    </row>
    <row r="237" spans="1:6" s="57" customFormat="1" ht="15">
      <c r="A237" s="245"/>
      <c r="B237" s="198"/>
      <c r="C237" s="241"/>
      <c r="D237" s="231"/>
      <c r="E237" s="201"/>
      <c r="F237" s="192">
        <f t="shared" si="5"/>
        <v>0</v>
      </c>
    </row>
    <row r="238" spans="1:6">
      <c r="A238" s="308">
        <v>35</v>
      </c>
      <c r="B238" s="198" t="s">
        <v>313</v>
      </c>
      <c r="C238" s="199"/>
      <c r="D238" s="231"/>
      <c r="E238" s="201"/>
      <c r="F238" s="192">
        <f t="shared" si="5"/>
        <v>0</v>
      </c>
    </row>
    <row r="239" spans="1:6" ht="15">
      <c r="A239" s="246"/>
      <c r="B239" s="198" t="s">
        <v>311</v>
      </c>
      <c r="C239" s="199" t="s">
        <v>370</v>
      </c>
      <c r="D239" s="231">
        <v>1</v>
      </c>
      <c r="E239" s="201">
        <v>0</v>
      </c>
      <c r="F239" s="192">
        <f t="shared" si="5"/>
        <v>0</v>
      </c>
    </row>
    <row r="240" spans="1:6" ht="15">
      <c r="A240" s="247"/>
      <c r="B240" s="309"/>
      <c r="C240" s="202"/>
      <c r="D240" s="248"/>
      <c r="E240" s="197"/>
      <c r="F240" s="249"/>
    </row>
    <row r="241" spans="1:6" ht="15">
      <c r="A241" s="247"/>
      <c r="B241" s="250"/>
      <c r="C241" s="251"/>
      <c r="D241" s="248"/>
      <c r="E241" s="73"/>
      <c r="F241" s="249"/>
    </row>
    <row r="242" spans="1:6">
      <c r="A242" s="188"/>
      <c r="B242" s="213" t="s">
        <v>704</v>
      </c>
      <c r="C242" s="202"/>
      <c r="D242" s="252"/>
      <c r="E242" s="197"/>
      <c r="F242" s="253">
        <f>SUM(F84:F241)</f>
        <v>0</v>
      </c>
    </row>
    <row r="243" spans="1:6" ht="28.5">
      <c r="A243" s="188"/>
      <c r="B243" s="213" t="s">
        <v>705</v>
      </c>
      <c r="C243" s="202"/>
      <c r="D243" s="252"/>
      <c r="E243" s="197"/>
      <c r="F243" s="253">
        <f>F242+F78</f>
        <v>0</v>
      </c>
    </row>
    <row r="244" spans="1:6">
      <c r="A244" s="166"/>
      <c r="B244" s="167"/>
      <c r="C244" s="168"/>
      <c r="D244" s="248"/>
      <c r="E244" s="73"/>
      <c r="F244" s="249"/>
    </row>
    <row r="245" spans="1:6" ht="28.5">
      <c r="A245" s="178" t="s">
        <v>337</v>
      </c>
      <c r="B245" s="179" t="s">
        <v>560</v>
      </c>
      <c r="C245" s="180"/>
      <c r="D245" s="254"/>
      <c r="E245" s="73"/>
      <c r="F245" s="249"/>
    </row>
    <row r="246" spans="1:6">
      <c r="A246" s="193">
        <v>1</v>
      </c>
      <c r="B246" s="194"/>
      <c r="C246" s="195"/>
      <c r="D246" s="248"/>
      <c r="E246" s="73"/>
      <c r="F246" s="249"/>
    </row>
    <row r="247" spans="1:6" ht="57">
      <c r="A247" s="204">
        <v>2</v>
      </c>
      <c r="B247" s="255" t="s">
        <v>314</v>
      </c>
      <c r="C247" s="199" t="s">
        <v>370</v>
      </c>
      <c r="D247" s="256">
        <v>1</v>
      </c>
      <c r="E247" s="201">
        <v>0</v>
      </c>
      <c r="F247" s="249">
        <f>D247*E247</f>
        <v>0</v>
      </c>
    </row>
    <row r="248" spans="1:6" ht="57">
      <c r="A248" s="204">
        <v>3</v>
      </c>
      <c r="B248" s="255" t="s">
        <v>315</v>
      </c>
      <c r="C248" s="199" t="s">
        <v>370</v>
      </c>
      <c r="D248" s="256">
        <v>1</v>
      </c>
      <c r="E248" s="201">
        <v>0</v>
      </c>
      <c r="F248" s="249">
        <f t="shared" ref="F248:F269" si="6">D248*E248</f>
        <v>0</v>
      </c>
    </row>
    <row r="249" spans="1:6" ht="28.5">
      <c r="A249" s="204">
        <v>4</v>
      </c>
      <c r="B249" s="255" t="s">
        <v>316</v>
      </c>
      <c r="C249" s="199"/>
      <c r="D249" s="256"/>
      <c r="E249" s="201"/>
      <c r="F249" s="249">
        <f t="shared" si="6"/>
        <v>0</v>
      </c>
    </row>
    <row r="250" spans="1:6">
      <c r="A250" s="220"/>
      <c r="B250" s="257" t="s">
        <v>317</v>
      </c>
      <c r="C250" s="199" t="s">
        <v>370</v>
      </c>
      <c r="D250" s="256">
        <v>1</v>
      </c>
      <c r="E250" s="201">
        <v>0</v>
      </c>
      <c r="F250" s="249">
        <f t="shared" si="6"/>
        <v>0</v>
      </c>
    </row>
    <row r="251" spans="1:6">
      <c r="A251" s="204"/>
      <c r="B251" s="257" t="s">
        <v>318</v>
      </c>
      <c r="C251" s="199" t="s">
        <v>370</v>
      </c>
      <c r="D251" s="256">
        <v>1</v>
      </c>
      <c r="E251" s="201">
        <v>0</v>
      </c>
      <c r="F251" s="249">
        <f t="shared" si="6"/>
        <v>0</v>
      </c>
    </row>
    <row r="252" spans="1:6">
      <c r="A252" s="204"/>
      <c r="B252" s="257" t="s">
        <v>319</v>
      </c>
      <c r="C252" s="199" t="s">
        <v>370</v>
      </c>
      <c r="D252" s="256">
        <v>1</v>
      </c>
      <c r="E252" s="201">
        <v>0</v>
      </c>
      <c r="F252" s="249">
        <f t="shared" si="6"/>
        <v>0</v>
      </c>
    </row>
    <row r="253" spans="1:6" ht="30.75">
      <c r="A253" s="204">
        <v>5</v>
      </c>
      <c r="B253" s="255" t="s">
        <v>561</v>
      </c>
      <c r="C253" s="199" t="s">
        <v>190</v>
      </c>
      <c r="D253" s="256">
        <v>1</v>
      </c>
      <c r="E253" s="201">
        <v>0</v>
      </c>
      <c r="F253" s="249">
        <f t="shared" si="6"/>
        <v>0</v>
      </c>
    </row>
    <row r="254" spans="1:6" ht="28.5">
      <c r="A254" s="204">
        <v>6</v>
      </c>
      <c r="B254" s="255" t="s">
        <v>320</v>
      </c>
      <c r="C254" s="199" t="s">
        <v>370</v>
      </c>
      <c r="D254" s="256">
        <v>1</v>
      </c>
      <c r="E254" s="201">
        <v>0</v>
      </c>
      <c r="F254" s="249">
        <f t="shared" si="6"/>
        <v>0</v>
      </c>
    </row>
    <row r="255" spans="1:6" ht="28.5">
      <c r="A255" s="204">
        <v>7</v>
      </c>
      <c r="B255" s="255" t="s">
        <v>321</v>
      </c>
      <c r="C255" s="199" t="s">
        <v>370</v>
      </c>
      <c r="D255" s="256">
        <v>1</v>
      </c>
      <c r="E255" s="201">
        <v>0</v>
      </c>
      <c r="F255" s="249">
        <f t="shared" si="6"/>
        <v>0</v>
      </c>
    </row>
    <row r="256" spans="1:6" ht="28.5">
      <c r="A256" s="220">
        <v>8</v>
      </c>
      <c r="B256" s="255" t="s">
        <v>322</v>
      </c>
      <c r="C256" s="199" t="s">
        <v>370</v>
      </c>
      <c r="D256" s="256">
        <v>1</v>
      </c>
      <c r="E256" s="201">
        <v>0</v>
      </c>
      <c r="F256" s="249">
        <f t="shared" si="6"/>
        <v>0</v>
      </c>
    </row>
    <row r="257" spans="1:6" ht="28.5">
      <c r="A257" s="220">
        <v>9</v>
      </c>
      <c r="B257" s="255" t="s">
        <v>323</v>
      </c>
      <c r="C257" s="199" t="s">
        <v>370</v>
      </c>
      <c r="D257" s="256">
        <v>1</v>
      </c>
      <c r="E257" s="201">
        <v>0</v>
      </c>
      <c r="F257" s="249">
        <f t="shared" si="6"/>
        <v>0</v>
      </c>
    </row>
    <row r="258" spans="1:6" ht="42.75">
      <c r="A258" s="220">
        <v>10</v>
      </c>
      <c r="B258" s="255" t="s">
        <v>324</v>
      </c>
      <c r="C258" s="199" t="s">
        <v>370</v>
      </c>
      <c r="D258" s="256">
        <v>1</v>
      </c>
      <c r="E258" s="201">
        <v>0</v>
      </c>
      <c r="F258" s="249">
        <f t="shared" si="6"/>
        <v>0</v>
      </c>
    </row>
    <row r="259" spans="1:6">
      <c r="A259" s="220">
        <v>11</v>
      </c>
      <c r="B259" s="255" t="s">
        <v>325</v>
      </c>
      <c r="C259" s="199"/>
      <c r="D259" s="256"/>
      <c r="E259" s="201"/>
      <c r="F259" s="249">
        <f t="shared" si="6"/>
        <v>0</v>
      </c>
    </row>
    <row r="260" spans="1:6">
      <c r="A260" s="220"/>
      <c r="B260" s="257" t="s">
        <v>326</v>
      </c>
      <c r="C260" s="199" t="s">
        <v>370</v>
      </c>
      <c r="D260" s="256">
        <v>1</v>
      </c>
      <c r="E260" s="201">
        <v>0</v>
      </c>
      <c r="F260" s="249">
        <f t="shared" si="6"/>
        <v>0</v>
      </c>
    </row>
    <row r="261" spans="1:6">
      <c r="A261" s="220"/>
      <c r="B261" s="257" t="s">
        <v>327</v>
      </c>
      <c r="C261" s="199" t="s">
        <v>370</v>
      </c>
      <c r="D261" s="256">
        <v>1</v>
      </c>
      <c r="E261" s="201">
        <v>0</v>
      </c>
      <c r="F261" s="249">
        <f t="shared" si="6"/>
        <v>0</v>
      </c>
    </row>
    <row r="262" spans="1:6">
      <c r="A262" s="220"/>
      <c r="B262" s="257" t="s">
        <v>328</v>
      </c>
      <c r="C262" s="199" t="s">
        <v>370</v>
      </c>
      <c r="D262" s="256">
        <v>1</v>
      </c>
      <c r="E262" s="201">
        <v>0</v>
      </c>
      <c r="F262" s="249">
        <f t="shared" si="6"/>
        <v>0</v>
      </c>
    </row>
    <row r="263" spans="1:6">
      <c r="A263" s="220"/>
      <c r="B263" s="257" t="s">
        <v>329</v>
      </c>
      <c r="C263" s="199" t="s">
        <v>370</v>
      </c>
      <c r="D263" s="256">
        <v>1</v>
      </c>
      <c r="E263" s="201">
        <v>0</v>
      </c>
      <c r="F263" s="249">
        <f t="shared" si="6"/>
        <v>0</v>
      </c>
    </row>
    <row r="264" spans="1:6">
      <c r="A264" s="204"/>
      <c r="B264" s="257" t="s">
        <v>330</v>
      </c>
      <c r="C264" s="199" t="s">
        <v>370</v>
      </c>
      <c r="D264" s="256">
        <v>1</v>
      </c>
      <c r="E264" s="201">
        <v>0</v>
      </c>
      <c r="F264" s="249">
        <f t="shared" si="6"/>
        <v>0</v>
      </c>
    </row>
    <row r="265" spans="1:6">
      <c r="A265" s="204"/>
      <c r="B265" s="257" t="s">
        <v>331</v>
      </c>
      <c r="C265" s="199" t="s">
        <v>370</v>
      </c>
      <c r="D265" s="256">
        <v>1</v>
      </c>
      <c r="E265" s="201">
        <v>0</v>
      </c>
      <c r="F265" s="249">
        <f t="shared" si="6"/>
        <v>0</v>
      </c>
    </row>
    <row r="266" spans="1:6">
      <c r="A266" s="258"/>
      <c r="B266" s="257" t="s">
        <v>332</v>
      </c>
      <c r="C266" s="259" t="s">
        <v>333</v>
      </c>
      <c r="D266" s="256">
        <v>1</v>
      </c>
      <c r="E266" s="201">
        <v>0</v>
      </c>
      <c r="F266" s="249">
        <f t="shared" si="6"/>
        <v>0</v>
      </c>
    </row>
    <row r="267" spans="1:6">
      <c r="A267" s="260"/>
      <c r="B267" s="257" t="s">
        <v>334</v>
      </c>
      <c r="C267" s="259" t="s">
        <v>333</v>
      </c>
      <c r="D267" s="256">
        <v>1</v>
      </c>
      <c r="E267" s="201">
        <v>0</v>
      </c>
      <c r="F267" s="249">
        <f t="shared" si="6"/>
        <v>0</v>
      </c>
    </row>
    <row r="268" spans="1:6">
      <c r="A268" s="204"/>
      <c r="B268" s="257" t="s">
        <v>335</v>
      </c>
      <c r="C268" s="199" t="s">
        <v>370</v>
      </c>
      <c r="D268" s="256">
        <v>1</v>
      </c>
      <c r="E268" s="201">
        <v>0</v>
      </c>
      <c r="F268" s="249">
        <f t="shared" si="6"/>
        <v>0</v>
      </c>
    </row>
    <row r="269" spans="1:6">
      <c r="A269" s="204"/>
      <c r="B269" s="255" t="s">
        <v>336</v>
      </c>
      <c r="C269" s="199" t="s">
        <v>370</v>
      </c>
      <c r="D269" s="256">
        <v>1</v>
      </c>
      <c r="E269" s="201">
        <v>0</v>
      </c>
      <c r="F269" s="249">
        <f t="shared" si="6"/>
        <v>0</v>
      </c>
    </row>
    <row r="270" spans="1:6">
      <c r="A270" s="188"/>
      <c r="B270" s="213" t="s">
        <v>707</v>
      </c>
      <c r="C270" s="202"/>
      <c r="D270" s="248"/>
      <c r="E270" s="197"/>
      <c r="F270" s="253">
        <f>SUM(F247:F269)</f>
        <v>0</v>
      </c>
    </row>
    <row r="271" spans="1:6">
      <c r="A271" s="261"/>
      <c r="B271" s="167"/>
      <c r="C271" s="168"/>
      <c r="D271" s="222"/>
      <c r="E271" s="73"/>
      <c r="F271" s="249"/>
    </row>
    <row r="272" spans="1:6">
      <c r="A272" s="262" t="s">
        <v>562</v>
      </c>
      <c r="B272" s="186" t="s">
        <v>563</v>
      </c>
      <c r="C272" s="187" t="s">
        <v>178</v>
      </c>
      <c r="D272" s="263" t="s">
        <v>807</v>
      </c>
      <c r="E272" s="73"/>
      <c r="F272" s="249"/>
    </row>
    <row r="273" spans="1:6">
      <c r="A273" s="264"/>
      <c r="B273" s="167"/>
      <c r="C273" s="168"/>
      <c r="D273" s="222"/>
      <c r="E273" s="73"/>
      <c r="F273" s="249"/>
    </row>
    <row r="274" spans="1:6" ht="57">
      <c r="A274" s="265">
        <v>1</v>
      </c>
      <c r="B274" s="266" t="s">
        <v>564</v>
      </c>
      <c r="C274" s="267" t="s">
        <v>370</v>
      </c>
      <c r="D274" s="268"/>
      <c r="E274" s="197">
        <v>0</v>
      </c>
      <c r="F274" s="249">
        <f>D274*E274</f>
        <v>0</v>
      </c>
    </row>
    <row r="275" spans="1:6" ht="128.25">
      <c r="A275" s="269">
        <v>2</v>
      </c>
      <c r="B275" s="270" t="s">
        <v>565</v>
      </c>
      <c r="C275" s="271" t="s">
        <v>370</v>
      </c>
      <c r="D275" s="256">
        <v>74</v>
      </c>
      <c r="E275" s="201">
        <v>0</v>
      </c>
      <c r="F275" s="249">
        <f t="shared" ref="F275:F325" si="7">D275*E275</f>
        <v>0</v>
      </c>
    </row>
    <row r="276" spans="1:6" ht="89.25" customHeight="1">
      <c r="A276" s="269">
        <v>3</v>
      </c>
      <c r="B276" s="270" t="s">
        <v>566</v>
      </c>
      <c r="C276" s="271" t="s">
        <v>190</v>
      </c>
      <c r="D276" s="256">
        <v>3630</v>
      </c>
      <c r="E276" s="201">
        <v>0</v>
      </c>
      <c r="F276" s="249">
        <f t="shared" si="7"/>
        <v>0</v>
      </c>
    </row>
    <row r="277" spans="1:6" s="57" customFormat="1" ht="48">
      <c r="A277" s="269">
        <v>4</v>
      </c>
      <c r="B277" s="272" t="s">
        <v>567</v>
      </c>
      <c r="C277" s="271" t="s">
        <v>370</v>
      </c>
      <c r="D277" s="256">
        <v>3660</v>
      </c>
      <c r="E277" s="201">
        <v>0</v>
      </c>
      <c r="F277" s="249">
        <f t="shared" si="7"/>
        <v>0</v>
      </c>
    </row>
    <row r="278" spans="1:6" s="57" customFormat="1" ht="36">
      <c r="A278" s="273">
        <v>5</v>
      </c>
      <c r="B278" s="274" t="s">
        <v>568</v>
      </c>
      <c r="C278" s="275" t="s">
        <v>345</v>
      </c>
      <c r="D278" s="268">
        <v>1</v>
      </c>
      <c r="E278" s="197">
        <v>0</v>
      </c>
      <c r="F278" s="249">
        <f t="shared" si="7"/>
        <v>0</v>
      </c>
    </row>
    <row r="279" spans="1:6" s="57" customFormat="1" ht="57">
      <c r="A279" s="276">
        <v>6</v>
      </c>
      <c r="B279" s="277" t="s">
        <v>569</v>
      </c>
      <c r="C279" s="275" t="s">
        <v>370</v>
      </c>
      <c r="D279" s="268">
        <v>1</v>
      </c>
      <c r="E279" s="197">
        <v>0</v>
      </c>
      <c r="F279" s="249">
        <f t="shared" si="7"/>
        <v>0</v>
      </c>
    </row>
    <row r="280" spans="1:6" s="57" customFormat="1" ht="71.25">
      <c r="A280" s="269">
        <v>7</v>
      </c>
      <c r="B280" s="270" t="s">
        <v>570</v>
      </c>
      <c r="C280" s="271" t="s">
        <v>370</v>
      </c>
      <c r="D280" s="256">
        <v>16</v>
      </c>
      <c r="E280" s="201">
        <v>0</v>
      </c>
      <c r="F280" s="249">
        <f t="shared" si="7"/>
        <v>0</v>
      </c>
    </row>
    <row r="281" spans="1:6" ht="28.5">
      <c r="A281" s="278">
        <v>10</v>
      </c>
      <c r="B281" s="277" t="s">
        <v>571</v>
      </c>
      <c r="C281" s="267" t="s">
        <v>370</v>
      </c>
      <c r="D281" s="268">
        <v>1</v>
      </c>
      <c r="E281" s="197">
        <v>0</v>
      </c>
      <c r="F281" s="249">
        <f t="shared" si="7"/>
        <v>0</v>
      </c>
    </row>
    <row r="282" spans="1:6" ht="15">
      <c r="A282" s="279"/>
      <c r="B282" s="280" t="s">
        <v>572</v>
      </c>
      <c r="C282" s="275"/>
      <c r="D282" s="268"/>
      <c r="E282" s="197"/>
      <c r="F282" s="249">
        <f t="shared" si="7"/>
        <v>0</v>
      </c>
    </row>
    <row r="283" spans="1:6" ht="33" customHeight="1">
      <c r="A283" s="279"/>
      <c r="B283" s="280" t="s">
        <v>573</v>
      </c>
      <c r="C283" s="275"/>
      <c r="D283" s="268"/>
      <c r="E283" s="197"/>
      <c r="F283" s="249">
        <f t="shared" si="7"/>
        <v>0</v>
      </c>
    </row>
    <row r="284" spans="1:6" ht="15">
      <c r="A284" s="279"/>
      <c r="B284" s="280" t="s">
        <v>574</v>
      </c>
      <c r="C284" s="275"/>
      <c r="D284" s="268"/>
      <c r="E284" s="197"/>
      <c r="F284" s="249">
        <f t="shared" si="7"/>
        <v>0</v>
      </c>
    </row>
    <row r="285" spans="1:6" ht="15">
      <c r="A285" s="279"/>
      <c r="B285" s="280" t="s">
        <v>575</v>
      </c>
      <c r="C285" s="281"/>
      <c r="D285" s="268"/>
      <c r="E285" s="197"/>
      <c r="F285" s="249">
        <f t="shared" si="7"/>
        <v>0</v>
      </c>
    </row>
    <row r="286" spans="1:6" ht="15">
      <c r="A286" s="279"/>
      <c r="B286" s="280" t="s">
        <v>576</v>
      </c>
      <c r="C286" s="281"/>
      <c r="D286" s="268"/>
      <c r="E286" s="197"/>
      <c r="F286" s="249">
        <f t="shared" si="7"/>
        <v>0</v>
      </c>
    </row>
    <row r="287" spans="1:6" ht="15">
      <c r="A287" s="279"/>
      <c r="B287" s="280" t="s">
        <v>577</v>
      </c>
      <c r="C287" s="281"/>
      <c r="D287" s="268"/>
      <c r="E287" s="197"/>
      <c r="F287" s="249">
        <f t="shared" si="7"/>
        <v>0</v>
      </c>
    </row>
    <row r="288" spans="1:6" ht="15">
      <c r="A288" s="279"/>
      <c r="B288" s="280" t="s">
        <v>578</v>
      </c>
      <c r="C288" s="281"/>
      <c r="D288" s="268"/>
      <c r="E288" s="197"/>
      <c r="F288" s="249">
        <f t="shared" si="7"/>
        <v>0</v>
      </c>
    </row>
    <row r="289" spans="1:6" ht="15">
      <c r="A289" s="279"/>
      <c r="B289" s="280" t="s">
        <v>579</v>
      </c>
      <c r="C289" s="281"/>
      <c r="D289" s="268"/>
      <c r="E289" s="197"/>
      <c r="F289" s="249">
        <f t="shared" si="7"/>
        <v>0</v>
      </c>
    </row>
    <row r="290" spans="1:6" ht="15">
      <c r="A290" s="279"/>
      <c r="B290" s="280" t="s">
        <v>580</v>
      </c>
      <c r="C290" s="202"/>
      <c r="D290" s="268"/>
      <c r="E290" s="197"/>
      <c r="F290" s="249">
        <f t="shared" si="7"/>
        <v>0</v>
      </c>
    </row>
    <row r="291" spans="1:6" ht="15">
      <c r="A291" s="279"/>
      <c r="B291" s="280" t="s">
        <v>581</v>
      </c>
      <c r="C291" s="281"/>
      <c r="D291" s="268"/>
      <c r="E291" s="197"/>
      <c r="F291" s="249">
        <f t="shared" si="7"/>
        <v>0</v>
      </c>
    </row>
    <row r="292" spans="1:6" ht="15">
      <c r="A292" s="279"/>
      <c r="B292" s="280" t="s">
        <v>582</v>
      </c>
      <c r="C292" s="281"/>
      <c r="D292" s="268"/>
      <c r="E292" s="197"/>
      <c r="F292" s="249">
        <f t="shared" si="7"/>
        <v>0</v>
      </c>
    </row>
    <row r="293" spans="1:6" ht="15">
      <c r="A293" s="279"/>
      <c r="B293" s="280" t="s">
        <v>583</v>
      </c>
      <c r="C293" s="281"/>
      <c r="D293" s="268"/>
      <c r="E293" s="197"/>
      <c r="F293" s="249">
        <f t="shared" si="7"/>
        <v>0</v>
      </c>
    </row>
    <row r="294" spans="1:6" ht="15">
      <c r="A294" s="279"/>
      <c r="B294" s="280" t="s">
        <v>584</v>
      </c>
      <c r="C294" s="281"/>
      <c r="D294" s="268"/>
      <c r="E294" s="197"/>
      <c r="F294" s="249">
        <f t="shared" si="7"/>
        <v>0</v>
      </c>
    </row>
    <row r="295" spans="1:6" ht="15">
      <c r="A295" s="279"/>
      <c r="B295" s="280" t="s">
        <v>585</v>
      </c>
      <c r="C295" s="281"/>
      <c r="D295" s="268"/>
      <c r="E295" s="197"/>
      <c r="F295" s="249">
        <f t="shared" si="7"/>
        <v>0</v>
      </c>
    </row>
    <row r="296" spans="1:6" ht="34.5" customHeight="1">
      <c r="A296" s="282"/>
      <c r="B296" s="280" t="s">
        <v>586</v>
      </c>
      <c r="C296" s="202"/>
      <c r="D296" s="268"/>
      <c r="E296" s="197"/>
      <c r="F296" s="249">
        <f t="shared" si="7"/>
        <v>0</v>
      </c>
    </row>
    <row r="297" spans="1:6" ht="42.75">
      <c r="A297" s="269">
        <v>11</v>
      </c>
      <c r="B297" s="270" t="s">
        <v>587</v>
      </c>
      <c r="C297" s="199" t="s">
        <v>370</v>
      </c>
      <c r="D297" s="256">
        <v>1</v>
      </c>
      <c r="E297" s="201">
        <v>0</v>
      </c>
      <c r="F297" s="249">
        <f t="shared" si="7"/>
        <v>0</v>
      </c>
    </row>
    <row r="298" spans="1:6" ht="28.5">
      <c r="A298" s="269">
        <v>12</v>
      </c>
      <c r="B298" s="283" t="s">
        <v>588</v>
      </c>
      <c r="C298" s="284" t="s">
        <v>370</v>
      </c>
      <c r="D298" s="256">
        <v>11</v>
      </c>
      <c r="E298" s="201">
        <v>0</v>
      </c>
      <c r="F298" s="249">
        <f t="shared" si="7"/>
        <v>0</v>
      </c>
    </row>
    <row r="299" spans="1:6" ht="28.5">
      <c r="A299" s="285">
        <v>13</v>
      </c>
      <c r="B299" s="283" t="s">
        <v>589</v>
      </c>
      <c r="C299" s="284"/>
      <c r="D299" s="256"/>
      <c r="E299" s="201"/>
      <c r="F299" s="249">
        <f t="shared" si="7"/>
        <v>0</v>
      </c>
    </row>
    <row r="300" spans="1:6">
      <c r="A300" s="286"/>
      <c r="B300" s="283" t="s">
        <v>590</v>
      </c>
      <c r="C300" s="199"/>
      <c r="D300" s="256"/>
      <c r="E300" s="201"/>
      <c r="F300" s="249">
        <f t="shared" si="7"/>
        <v>0</v>
      </c>
    </row>
    <row r="301" spans="1:6">
      <c r="A301" s="287"/>
      <c r="B301" s="283" t="s">
        <v>591</v>
      </c>
      <c r="C301" s="221"/>
      <c r="D301" s="256"/>
      <c r="E301" s="201"/>
      <c r="F301" s="249">
        <f t="shared" si="7"/>
        <v>0</v>
      </c>
    </row>
    <row r="302" spans="1:6">
      <c r="A302" s="288"/>
      <c r="B302" s="283" t="s">
        <v>592</v>
      </c>
      <c r="C302" s="221" t="s">
        <v>190</v>
      </c>
      <c r="D302" s="256">
        <v>1</v>
      </c>
      <c r="E302" s="201">
        <v>0</v>
      </c>
      <c r="F302" s="249">
        <f t="shared" si="7"/>
        <v>0</v>
      </c>
    </row>
    <row r="303" spans="1:6">
      <c r="A303" s="288"/>
      <c r="B303" s="283" t="s">
        <v>593</v>
      </c>
      <c r="C303" s="221" t="s">
        <v>370</v>
      </c>
      <c r="D303" s="256">
        <v>1</v>
      </c>
      <c r="E303" s="201">
        <v>0</v>
      </c>
      <c r="F303" s="249">
        <f t="shared" si="7"/>
        <v>0</v>
      </c>
    </row>
    <row r="304" spans="1:6" ht="57">
      <c r="A304" s="285">
        <v>14</v>
      </c>
      <c r="B304" s="236" t="s">
        <v>594</v>
      </c>
      <c r="C304" s="221"/>
      <c r="D304" s="256"/>
      <c r="E304" s="201"/>
      <c r="F304" s="249">
        <f t="shared" si="7"/>
        <v>0</v>
      </c>
    </row>
    <row r="305" spans="1:6" ht="16.5">
      <c r="A305" s="286"/>
      <c r="B305" s="289" t="s">
        <v>595</v>
      </c>
      <c r="C305" s="221"/>
      <c r="D305" s="256"/>
      <c r="E305" s="201"/>
      <c r="F305" s="249">
        <f t="shared" si="7"/>
        <v>0</v>
      </c>
    </row>
    <row r="306" spans="1:6" ht="16.5">
      <c r="A306" s="286"/>
      <c r="B306" s="289" t="s">
        <v>596</v>
      </c>
      <c r="C306" s="221"/>
      <c r="D306" s="256"/>
      <c r="E306" s="201"/>
      <c r="F306" s="249">
        <f t="shared" si="7"/>
        <v>0</v>
      </c>
    </row>
    <row r="307" spans="1:6" ht="16.5">
      <c r="A307" s="287"/>
      <c r="B307" s="289" t="s">
        <v>597</v>
      </c>
      <c r="C307" s="221"/>
      <c r="D307" s="256"/>
      <c r="E307" s="201"/>
      <c r="F307" s="249">
        <f t="shared" si="7"/>
        <v>0</v>
      </c>
    </row>
    <row r="308" spans="1:6">
      <c r="A308" s="290"/>
      <c r="B308" s="236" t="s">
        <v>598</v>
      </c>
      <c r="C308" s="221" t="s">
        <v>370</v>
      </c>
      <c r="D308" s="256">
        <v>1</v>
      </c>
      <c r="E308" s="201">
        <v>0</v>
      </c>
      <c r="F308" s="249">
        <f t="shared" si="7"/>
        <v>0</v>
      </c>
    </row>
    <row r="309" spans="1:6" ht="42.75">
      <c r="A309" s="285">
        <v>15</v>
      </c>
      <c r="B309" s="236" t="s">
        <v>599</v>
      </c>
      <c r="C309" s="221"/>
      <c r="D309" s="256"/>
      <c r="E309" s="201"/>
      <c r="F309" s="249">
        <f t="shared" si="7"/>
        <v>0</v>
      </c>
    </row>
    <row r="310" spans="1:6">
      <c r="A310" s="288"/>
      <c r="B310" s="236" t="s">
        <v>598</v>
      </c>
      <c r="C310" s="221" t="s">
        <v>370</v>
      </c>
      <c r="D310" s="256">
        <v>1</v>
      </c>
      <c r="E310" s="201">
        <v>0</v>
      </c>
      <c r="F310" s="249">
        <f t="shared" si="7"/>
        <v>0</v>
      </c>
    </row>
    <row r="311" spans="1:6" ht="71.25">
      <c r="A311" s="269">
        <v>16</v>
      </c>
      <c r="B311" s="236" t="s">
        <v>600</v>
      </c>
      <c r="C311" s="221" t="s">
        <v>370</v>
      </c>
      <c r="D311" s="256">
        <v>1</v>
      </c>
      <c r="E311" s="201">
        <v>0</v>
      </c>
      <c r="F311" s="249">
        <f t="shared" si="7"/>
        <v>0</v>
      </c>
    </row>
    <row r="312" spans="1:6" ht="57">
      <c r="A312" s="269">
        <v>17</v>
      </c>
      <c r="B312" s="236" t="s">
        <v>601</v>
      </c>
      <c r="C312" s="221"/>
      <c r="D312" s="256"/>
      <c r="E312" s="201"/>
      <c r="F312" s="249">
        <f t="shared" si="7"/>
        <v>0</v>
      </c>
    </row>
    <row r="313" spans="1:6">
      <c r="A313" s="286"/>
      <c r="B313" s="236" t="s">
        <v>602</v>
      </c>
      <c r="C313" s="221"/>
      <c r="D313" s="256"/>
      <c r="E313" s="201"/>
      <c r="F313" s="249">
        <f t="shared" si="7"/>
        <v>0</v>
      </c>
    </row>
    <row r="314" spans="1:6">
      <c r="A314" s="288"/>
      <c r="B314" s="236" t="s">
        <v>603</v>
      </c>
      <c r="C314" s="221" t="s">
        <v>370</v>
      </c>
      <c r="D314" s="256">
        <v>1</v>
      </c>
      <c r="E314" s="201">
        <v>0</v>
      </c>
      <c r="F314" s="249">
        <f t="shared" si="7"/>
        <v>0</v>
      </c>
    </row>
    <row r="315" spans="1:6">
      <c r="A315" s="288"/>
      <c r="B315" s="236" t="s">
        <v>604</v>
      </c>
      <c r="C315" s="221" t="s">
        <v>370</v>
      </c>
      <c r="D315" s="256">
        <v>1</v>
      </c>
      <c r="E315" s="201">
        <v>0</v>
      </c>
      <c r="F315" s="249">
        <f t="shared" si="7"/>
        <v>0</v>
      </c>
    </row>
    <row r="316" spans="1:6" ht="28.5">
      <c r="A316" s="291">
        <v>19</v>
      </c>
      <c r="B316" s="292" t="s">
        <v>605</v>
      </c>
      <c r="C316" s="293"/>
      <c r="D316" s="248"/>
      <c r="E316" s="294"/>
      <c r="F316" s="249">
        <f t="shared" si="7"/>
        <v>0</v>
      </c>
    </row>
    <row r="317" spans="1:6" ht="28.5">
      <c r="A317" s="295"/>
      <c r="B317" s="292" t="s">
        <v>606</v>
      </c>
      <c r="C317" s="293"/>
      <c r="D317" s="248"/>
      <c r="E317" s="294"/>
      <c r="F317" s="249">
        <f t="shared" si="7"/>
        <v>0</v>
      </c>
    </row>
    <row r="318" spans="1:6" ht="15">
      <c r="A318" s="296"/>
      <c r="B318" s="292" t="s">
        <v>607</v>
      </c>
      <c r="C318" s="293" t="s">
        <v>370</v>
      </c>
      <c r="D318" s="248">
        <v>1</v>
      </c>
      <c r="E318" s="294">
        <v>0</v>
      </c>
      <c r="F318" s="249">
        <f t="shared" si="7"/>
        <v>0</v>
      </c>
    </row>
    <row r="319" spans="1:6" ht="15">
      <c r="A319" s="296"/>
      <c r="B319" s="292" t="s">
        <v>608</v>
      </c>
      <c r="C319" s="293" t="s">
        <v>370</v>
      </c>
      <c r="D319" s="248">
        <v>1</v>
      </c>
      <c r="E319" s="294">
        <v>0</v>
      </c>
      <c r="F319" s="249">
        <f t="shared" si="7"/>
        <v>0</v>
      </c>
    </row>
    <row r="320" spans="1:6" ht="28.5">
      <c r="A320" s="291">
        <v>21</v>
      </c>
      <c r="B320" s="292" t="s">
        <v>609</v>
      </c>
      <c r="C320" s="297" t="s">
        <v>370</v>
      </c>
      <c r="D320" s="248">
        <v>1</v>
      </c>
      <c r="E320" s="294">
        <v>0</v>
      </c>
      <c r="F320" s="249">
        <f t="shared" si="7"/>
        <v>0</v>
      </c>
    </row>
    <row r="321" spans="1:6">
      <c r="A321" s="298">
        <v>28</v>
      </c>
      <c r="B321" s="292" t="s">
        <v>610</v>
      </c>
      <c r="C321" s="297" t="s">
        <v>370</v>
      </c>
      <c r="D321" s="248">
        <v>1</v>
      </c>
      <c r="E321" s="294">
        <v>0</v>
      </c>
      <c r="F321" s="249">
        <f t="shared" si="7"/>
        <v>0</v>
      </c>
    </row>
    <row r="322" spans="1:6">
      <c r="A322" s="291">
        <v>29</v>
      </c>
      <c r="B322" s="292" t="s">
        <v>611</v>
      </c>
      <c r="C322" s="297" t="s">
        <v>370</v>
      </c>
      <c r="D322" s="248">
        <v>1</v>
      </c>
      <c r="E322" s="294">
        <v>0</v>
      </c>
      <c r="F322" s="249">
        <f t="shared" si="7"/>
        <v>0</v>
      </c>
    </row>
    <row r="323" spans="1:6" ht="57">
      <c r="A323" s="269">
        <v>30</v>
      </c>
      <c r="B323" s="236" t="s">
        <v>612</v>
      </c>
      <c r="C323" s="271" t="s">
        <v>370</v>
      </c>
      <c r="D323" s="256">
        <v>1</v>
      </c>
      <c r="E323" s="201">
        <v>0</v>
      </c>
      <c r="F323" s="249">
        <f t="shared" si="7"/>
        <v>0</v>
      </c>
    </row>
    <row r="324" spans="1:6" ht="42.75">
      <c r="A324" s="269">
        <v>33</v>
      </c>
      <c r="B324" s="236" t="s">
        <v>613</v>
      </c>
      <c r="C324" s="271" t="s">
        <v>370</v>
      </c>
      <c r="D324" s="256">
        <v>1</v>
      </c>
      <c r="E324" s="201">
        <v>0</v>
      </c>
      <c r="F324" s="249">
        <f t="shared" si="7"/>
        <v>0</v>
      </c>
    </row>
    <row r="325" spans="1:6" ht="42.75">
      <c r="A325" s="269">
        <v>34</v>
      </c>
      <c r="B325" s="236" t="s">
        <v>614</v>
      </c>
      <c r="C325" s="271" t="s">
        <v>370</v>
      </c>
      <c r="D325" s="256">
        <v>1</v>
      </c>
      <c r="E325" s="201">
        <v>0</v>
      </c>
      <c r="F325" s="249">
        <f t="shared" si="7"/>
        <v>0</v>
      </c>
    </row>
    <row r="326" spans="1:6">
      <c r="A326" s="188"/>
      <c r="B326" s="213" t="s">
        <v>708</v>
      </c>
      <c r="C326" s="202"/>
      <c r="D326" s="299"/>
      <c r="E326" s="197"/>
      <c r="F326" s="253">
        <f>SUM(F274:F325)</f>
        <v>0</v>
      </c>
    </row>
    <row r="327" spans="1:6">
      <c r="A327" s="188"/>
      <c r="B327" s="213"/>
      <c r="C327" s="202"/>
      <c r="D327" s="299"/>
      <c r="E327" s="73"/>
      <c r="F327" s="249"/>
    </row>
    <row r="328" spans="1:6" ht="15">
      <c r="A328" s="188"/>
      <c r="B328" s="213" t="s">
        <v>709</v>
      </c>
      <c r="C328" s="202"/>
      <c r="D328" s="299"/>
      <c r="E328" s="300"/>
      <c r="F328" s="253">
        <f>F67+F243+F270+F326</f>
        <v>0</v>
      </c>
    </row>
    <row r="331" spans="1:6">
      <c r="D331" s="303"/>
    </row>
    <row r="332" spans="1:6" ht="15">
      <c r="B332" s="304"/>
      <c r="C332" s="45"/>
      <c r="D332" s="303"/>
    </row>
    <row r="333" spans="1:6" ht="15">
      <c r="B333" s="304"/>
      <c r="C333" s="45"/>
      <c r="D333" s="303"/>
    </row>
    <row r="334" spans="1:6" ht="15">
      <c r="B334" s="304"/>
      <c r="C334" s="45"/>
      <c r="D334" s="303"/>
    </row>
    <row r="335" spans="1:6" ht="15">
      <c r="B335" s="304"/>
      <c r="C335" s="45"/>
      <c r="D335" s="303"/>
    </row>
    <row r="336" spans="1:6" ht="15">
      <c r="B336" s="304"/>
      <c r="C336" s="45"/>
      <c r="D336" s="303"/>
    </row>
    <row r="337" spans="2:4" ht="15">
      <c r="B337" s="304"/>
      <c r="C337" s="45"/>
      <c r="D337" s="303"/>
    </row>
    <row r="338" spans="2:4" ht="15">
      <c r="B338" s="304"/>
      <c r="C338" s="45"/>
    </row>
  </sheetData>
  <mergeCells count="6">
    <mergeCell ref="F7:F8"/>
    <mergeCell ref="A201:A202"/>
    <mergeCell ref="B6:C6"/>
    <mergeCell ref="B7:C7"/>
    <mergeCell ref="D7:D8"/>
    <mergeCell ref="E7:E8"/>
  </mergeCells>
  <hyperlinks>
    <hyperlink ref="B281" r:id="rId1" display="http://www.calzavara.it/"/>
  </hyperlinks>
  <pageMargins left="0.7" right="0.7" top="0.75" bottom="0.75" header="0.3" footer="0.3"/>
  <pageSetup scale="75"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D12"/>
  <sheetViews>
    <sheetView tabSelected="1" workbookViewId="0">
      <selection activeCell="O26" sqref="O26"/>
    </sheetView>
  </sheetViews>
  <sheetFormatPr defaultRowHeight="12.75"/>
  <cols>
    <col min="3" max="3" width="20.7109375" customWidth="1"/>
    <col min="4" max="4" width="13.85546875" customWidth="1"/>
    <col min="7" max="7" width="12" bestFit="1" customWidth="1"/>
  </cols>
  <sheetData>
    <row r="4" spans="2:4" ht="30.75" customHeight="1">
      <c r="B4" s="47"/>
      <c r="C4" s="306" t="s">
        <v>808</v>
      </c>
      <c r="D4" s="47"/>
    </row>
    <row r="5" spans="2:4">
      <c r="B5" s="47"/>
      <c r="C5" s="47"/>
      <c r="D5" s="47"/>
    </row>
    <row r="6" spans="2:4">
      <c r="B6" s="47">
        <v>1</v>
      </c>
      <c r="C6" s="47" t="s">
        <v>809</v>
      </c>
      <c r="D6" s="305">
        <f>'Urbane lokacije'!D464</f>
        <v>0</v>
      </c>
    </row>
    <row r="7" spans="2:4">
      <c r="B7" s="47"/>
      <c r="C7" s="47"/>
      <c r="D7" s="47"/>
    </row>
    <row r="8" spans="2:4">
      <c r="B8" s="47">
        <v>2</v>
      </c>
      <c r="C8" s="47" t="s">
        <v>140</v>
      </c>
      <c r="D8" s="305">
        <f>'Neurbane lokacije'!D255</f>
        <v>0</v>
      </c>
    </row>
    <row r="9" spans="2:4">
      <c r="B9" s="47"/>
      <c r="C9" s="47"/>
      <c r="D9" s="47"/>
    </row>
    <row r="10" spans="2:4">
      <c r="B10" s="47">
        <v>3</v>
      </c>
      <c r="C10" s="47" t="s">
        <v>810</v>
      </c>
      <c r="D10" s="310">
        <f>' Elektro radovi  '!F328</f>
        <v>0</v>
      </c>
    </row>
    <row r="11" spans="2:4">
      <c r="B11" s="47"/>
      <c r="C11" s="47"/>
      <c r="D11" s="47"/>
    </row>
    <row r="12" spans="2:4">
      <c r="B12" s="47"/>
      <c r="C12" s="47" t="s">
        <v>811</v>
      </c>
      <c r="D12" s="305">
        <f>SUM(D6:D11)</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Urbane lokacije</vt:lpstr>
      <vt:lpstr>Neurbane lokacije</vt:lpstr>
      <vt:lpstr> Elektro radovi  </vt:lpstr>
      <vt:lpstr>Rekapitulacija </vt:lpstr>
      <vt:lpstr>' Elektro radovi  '!Print_Area</vt:lpstr>
      <vt:lpstr>'Neurbane lokacije'!Print_Area</vt:lpstr>
      <vt:lpstr>'Urbane lokacije'!Print_Area</vt:lpstr>
    </vt:vector>
  </TitlesOfParts>
  <Company>''ARHITEKTONSKI ATELJE''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Dragan Tasic</dc:creator>
  <cp:lastModifiedBy>Djikanovic, Anita</cp:lastModifiedBy>
  <cp:lastPrinted>2019-02-12T12:48:50Z</cp:lastPrinted>
  <dcterms:created xsi:type="dcterms:W3CDTF">2003-11-17T19:05:25Z</dcterms:created>
  <dcterms:modified xsi:type="dcterms:W3CDTF">2025-06-04T11:22:16Z</dcterms:modified>
</cp:coreProperties>
</file>