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nad.kocan\Documents\TENDERI 2024\2024IND-023 Stručni nadzor\"/>
    </mc:Choice>
  </mc:AlternateContent>
  <bookViews>
    <workbookView xWindow="-105" yWindow="-105" windowWidth="23250" windowHeight="12570" activeTab="3"/>
  </bookViews>
  <sheets>
    <sheet name="1-Infrastruktura-Objekti" sheetId="1" r:id="rId1"/>
    <sheet name="2-Infrastr-Celicne konstrukcije" sheetId="2" r:id="rId2"/>
    <sheet name="3-Pristupne mreze" sheetId="4" r:id="rId3"/>
    <sheet name="summary" sheetId="5" r:id="rId4"/>
  </sheets>
  <definedNames>
    <definedName name="_xlnm.Print_Area" localSheetId="0">'1-Infrastruktura-Objekti'!$A$3:$S$11</definedName>
    <definedName name="_xlnm.Print_Area" localSheetId="1">'2-Infrastr-Celicne konstrukcije'!$A$1:$I$11</definedName>
    <definedName name="_xlnm.Print_Area" localSheetId="2">'3-Pristupne mreze'!#REF!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4" l="1"/>
  <c r="C18" i="4"/>
  <c r="C28" i="5" l="1"/>
  <c r="C10" i="1"/>
  <c r="E18" i="4" l="1"/>
  <c r="D18" i="4"/>
  <c r="F18" i="4"/>
  <c r="G18" i="4"/>
  <c r="H18" i="4"/>
  <c r="I18" i="4"/>
  <c r="C29" i="5" l="1"/>
  <c r="C30" i="5"/>
  <c r="J18" i="4"/>
  <c r="C32" i="5" l="1"/>
  <c r="G6" i="2"/>
  <c r="H6" i="2"/>
  <c r="I6" i="2" s="1"/>
  <c r="C18" i="5" s="1"/>
  <c r="G7" i="2"/>
  <c r="H7" i="2"/>
  <c r="G8" i="2"/>
  <c r="H8" i="2"/>
  <c r="I8" i="2" l="1"/>
  <c r="C20" i="5" s="1"/>
  <c r="I7" i="2"/>
  <c r="R8" i="1"/>
  <c r="P8" i="1"/>
  <c r="O8" i="1"/>
  <c r="Q6" i="1"/>
  <c r="O6" i="1"/>
  <c r="S6" i="1" s="1"/>
  <c r="I10" i="2" l="1"/>
  <c r="C19" i="5"/>
  <c r="C22" i="5" s="1"/>
  <c r="C6" i="5"/>
  <c r="S7" i="1"/>
  <c r="C7" i="5" s="1"/>
  <c r="O10" i="1"/>
  <c r="S10" i="1" l="1"/>
  <c r="C10" i="5" s="1"/>
  <c r="O9" i="1"/>
  <c r="S9" i="1" s="1"/>
  <c r="S12" i="1" l="1"/>
  <c r="C9" i="5"/>
  <c r="C12" i="5" s="1"/>
  <c r="C34" i="5" s="1"/>
</calcChain>
</file>

<file path=xl/sharedStrings.xml><?xml version="1.0" encoding="utf-8"?>
<sst xmlns="http://schemas.openxmlformats.org/spreadsheetml/2006/main" count="120" uniqueCount="66">
  <si>
    <t xml:space="preserve">Urbane lokacije </t>
  </si>
  <si>
    <t>Neurbane lokacije</t>
  </si>
  <si>
    <t>45 dana</t>
  </si>
  <si>
    <t xml:space="preserve">60 dana </t>
  </si>
  <si>
    <t xml:space="preserve">5 dana </t>
  </si>
  <si>
    <t>TIP OBJEKTA</t>
  </si>
  <si>
    <t>Broj lokacija</t>
  </si>
  <si>
    <t>Ukupna cijena</t>
  </si>
  <si>
    <t xml:space="preserve">Prenos optika </t>
  </si>
  <si>
    <t>Prenos Link (celicni stub)</t>
  </si>
  <si>
    <t>Prenos Link (AB stub)</t>
  </si>
  <si>
    <t xml:space="preserve">7 dana </t>
  </si>
  <si>
    <t xml:space="preserve">45 dana </t>
  </si>
  <si>
    <t xml:space="preserve">70 dana </t>
  </si>
  <si>
    <t>SVE UKUPNO</t>
  </si>
  <si>
    <t xml:space="preserve">SVE  UKUPNO: </t>
  </si>
  <si>
    <t xml:space="preserve">BAZNE STANICE MOBILNE TELEFONIJE </t>
  </si>
  <si>
    <t>do 1km</t>
  </si>
  <si>
    <t>od 1-5 km</t>
  </si>
  <si>
    <t>preko 5 km</t>
  </si>
  <si>
    <t>Telekomunikaciona infrastruktura</t>
  </si>
  <si>
    <t>&lt; 3 dana</t>
  </si>
  <si>
    <t>4-10 dana</t>
  </si>
  <si>
    <t>&gt; 10 dana</t>
  </si>
  <si>
    <t>&lt; 10 dana</t>
  </si>
  <si>
    <t>11-30 dana</t>
  </si>
  <si>
    <t>&gt;30 dana</t>
  </si>
  <si>
    <t>* - zgrada, vise individualnih porodicnih kuca, hoteli I sl.</t>
  </si>
  <si>
    <t>**-isto kao *, samo sto su radovi nisu zavrseni</t>
  </si>
  <si>
    <t>Termin radovi odnosi se na telekomunikacionu infrastrukturu ( izgradnja tk kanalizacije, montazni radovi na optickom/bakarnom kablu I sl.)</t>
  </si>
  <si>
    <t>OSP- Opticki spojni put</t>
  </si>
  <si>
    <t>UKUPNO  (€):</t>
  </si>
  <si>
    <r>
      <t>Pristupne mreze: Cijena (</t>
    </r>
    <r>
      <rPr>
        <b/>
        <sz val="12"/>
        <color theme="0"/>
        <rFont val="Aptos Narrow"/>
        <family val="2"/>
      </rPr>
      <t>€</t>
    </r>
    <r>
      <rPr>
        <b/>
        <sz val="8.8000000000000007"/>
        <color theme="0"/>
        <rFont val="Calibri"/>
        <family val="2"/>
      </rPr>
      <t>) /</t>
    </r>
    <r>
      <rPr>
        <b/>
        <sz val="11"/>
        <color theme="0"/>
        <rFont val="Calibri"/>
        <family val="2"/>
      </rPr>
      <t>lokaciji</t>
    </r>
  </si>
  <si>
    <t>Ugovoreni rok za izvodjenje radova/dani</t>
  </si>
  <si>
    <t>Cijena / lokacija</t>
  </si>
  <si>
    <t>Air/Und - vazdusne ili podzemne opticke pristupne mreze</t>
  </si>
  <si>
    <t xml:space="preserve">Cijena / lokacija </t>
  </si>
  <si>
    <t>Detaljnije:</t>
  </si>
  <si>
    <t xml:space="preserve">Data Centri </t>
  </si>
  <si>
    <t>Outdoor lokacije za fiksnu telefoniju</t>
  </si>
  <si>
    <t>Bazne stanice mobilne telefonije</t>
  </si>
  <si>
    <t>Faza konstrukcije
Faza jake struje
Faza slabe struje
Protivpozarna zastita</t>
  </si>
  <si>
    <t>Faza konstrukcije
Faza jake struje
Faza slabe struje
Protivpozarna zastita (opciono)</t>
  </si>
  <si>
    <t>Faza arhitekture
Faza konstrukcije
Faza jake struje
Faza slabe struje
Termotehnicke instalacije
Stabilni sistem gasenja pozara gasom FM 200
Vodovod i kanalizacija (opciono)</t>
  </si>
  <si>
    <t xml:space="preserve">Ostalo (Objekti cvrste gradnje 12 - 18 m2) </t>
  </si>
  <si>
    <t>Faza arhitekture
Faza konstrukcije
Faza jake struje
Faza slabe struje
Termotehnicke instalacije
Protiv pozarna zastita
Vodovod i kanalizacija (opciono)</t>
  </si>
  <si>
    <t>3.1-Zavrsene realizacije prikljucenja objekata*</t>
  </si>
  <si>
    <t>3.2-Realizacija tehnickih rjesenja**</t>
  </si>
  <si>
    <t>3.3-Izgradnja/Rekonstrukcija/Izmjestanje: OSP, pristupne mreze Air/Und.</t>
  </si>
  <si>
    <t>UKUPNO;</t>
  </si>
  <si>
    <t>1. Infrastrukturni objekti</t>
  </si>
  <si>
    <t>2. Sanacija Celicnih konstrukcija</t>
  </si>
  <si>
    <t>3. Pristupne mreze</t>
  </si>
  <si>
    <t xml:space="preserve">1.1 Bazne stanice mobilne telefonije </t>
  </si>
  <si>
    <t>1.2 Outdoor cabinet lokacije za fiksnu telefoniju</t>
  </si>
  <si>
    <t xml:space="preserve">1.3 Data Centri </t>
  </si>
  <si>
    <r>
      <t>1.4 Ostalo (Objekti cvrste gradnje 12 - 18 m2)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</si>
  <si>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2. SANACIJA CELICNIH KONSTRUKCIJA </t>
  </si>
  <si>
    <t>2.1 Samostojece stubne konstrukcije</t>
  </si>
  <si>
    <t xml:space="preserve">2.2 Krovne stubne konstrukcije </t>
  </si>
  <si>
    <t xml:space="preserve">2.3 Nosaci antena </t>
  </si>
  <si>
    <r>
      <t>1.4 Ostalo (Objekti cvrste gradnje 12 - 18 m2)</t>
    </r>
    <r>
      <rPr>
        <sz val="11"/>
        <color theme="1"/>
        <rFont val="Calibri"/>
        <family val="2"/>
        <scheme val="minor"/>
      </rPr>
      <t xml:space="preserve"> </t>
    </r>
  </si>
  <si>
    <t xml:space="preserve">UKUPNO 1.: </t>
  </si>
  <si>
    <t xml:space="preserve">UKUPNO 2.: </t>
  </si>
  <si>
    <t xml:space="preserve">UKUPNO 3.: </t>
  </si>
  <si>
    <t>SVE UKUPNO;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</si>
</sst>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2"/>
      <color theme="0"/>
      <name val="Aptos Narrow"/>
      <family val="2"/>
    </font>
    <font>
      <b/>
      <sz val="8.8000000000000007"/>
      <color theme="0"/>
      <name val="Calibri"/>
      <family val="2"/>
    </font>
    <font>
      <b/>
      <sz val="11"/>
      <color theme="0"/>
      <name val="Calibri"/>
      <family val="2"/>
    </font>
    <font>
      <b/>
      <sz val="1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1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2B2B2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202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horizontal="center" vertical="center"/>
    </xf>
    <xf numFmtId="3" fontId="6" fillId="0" borderId="16" xfId="2" applyNumberFormat="1" applyFont="1" applyBorder="1" applyAlignment="1">
      <alignment horizontal="center" vertical="center" wrapText="1"/>
    </xf>
    <xf numFmtId="4" fontId="6" fillId="0" borderId="16" xfId="2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6" fillId="0" borderId="0" xfId="2" applyNumberFormat="1" applyFont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4" fontId="6" fillId="0" borderId="32" xfId="2" applyNumberFormat="1" applyFont="1" applyBorder="1" applyAlignment="1">
      <alignment horizontal="center" vertical="center" wrapText="1"/>
    </xf>
    <xf numFmtId="4" fontId="11" fillId="5" borderId="33" xfId="0" applyNumberFormat="1" applyFont="1" applyFill="1" applyBorder="1" applyAlignment="1">
      <alignment horizontal="center" vertical="center"/>
    </xf>
    <xf numFmtId="4" fontId="11" fillId="5" borderId="22" xfId="0" applyNumberFormat="1" applyFont="1" applyFill="1" applyBorder="1" applyAlignment="1">
      <alignment horizontal="center" vertical="center"/>
    </xf>
    <xf numFmtId="3" fontId="6" fillId="0" borderId="32" xfId="2" applyNumberFormat="1" applyFont="1" applyBorder="1" applyAlignment="1">
      <alignment horizontal="center" vertical="center" wrapText="1"/>
    </xf>
    <xf numFmtId="3" fontId="6" fillId="0" borderId="33" xfId="2" applyNumberFormat="1" applyFont="1" applyBorder="1" applyAlignment="1">
      <alignment horizontal="center" vertical="center" wrapText="1"/>
    </xf>
    <xf numFmtId="3" fontId="6" fillId="0" borderId="22" xfId="2" applyNumberFormat="1" applyFont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0" fontId="10" fillId="6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0" fillId="7" borderId="2" xfId="0" applyFont="1" applyFill="1" applyBorder="1" applyAlignment="1">
      <alignment horizontal="center" vertical="center"/>
    </xf>
    <xf numFmtId="0" fontId="14" fillId="3" borderId="12" xfId="2" applyFont="1" applyFill="1" applyBorder="1" applyAlignment="1">
      <alignment vertical="center" wrapText="1"/>
    </xf>
    <xf numFmtId="0" fontId="11" fillId="3" borderId="35" xfId="0" applyFont="1" applyFill="1" applyBorder="1" applyAlignment="1">
      <alignment vertical="center"/>
    </xf>
    <xf numFmtId="0" fontId="6" fillId="0" borderId="12" xfId="2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3" fontId="6" fillId="0" borderId="25" xfId="2" applyNumberFormat="1" applyFont="1" applyBorder="1" applyAlignment="1">
      <alignment horizontal="center" vertical="center" wrapText="1"/>
    </xf>
    <xf numFmtId="3" fontId="6" fillId="0" borderId="21" xfId="2" applyNumberFormat="1" applyFont="1" applyBorder="1" applyAlignment="1">
      <alignment horizontal="center" vertical="center" wrapText="1"/>
    </xf>
    <xf numFmtId="0" fontId="14" fillId="3" borderId="37" xfId="2" applyFont="1" applyFill="1" applyBorder="1" applyAlignment="1">
      <alignment vertical="center" wrapText="1"/>
    </xf>
    <xf numFmtId="0" fontId="11" fillId="3" borderId="37" xfId="0" applyFont="1" applyFill="1" applyBorder="1" applyAlignment="1">
      <alignment vertical="center"/>
    </xf>
    <xf numFmtId="0" fontId="11" fillId="5" borderId="13" xfId="0" applyFont="1" applyFill="1" applyBorder="1" applyAlignment="1">
      <alignment vertical="center"/>
    </xf>
    <xf numFmtId="4" fontId="6" fillId="0" borderId="12" xfId="2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/>
    </xf>
    <xf numFmtId="4" fontId="11" fillId="5" borderId="35" xfId="0" applyNumberFormat="1" applyFont="1" applyFill="1" applyBorder="1" applyAlignment="1">
      <alignment horizontal="center" vertical="center"/>
    </xf>
    <xf numFmtId="4" fontId="6" fillId="0" borderId="25" xfId="2" applyNumberFormat="1" applyFont="1" applyBorder="1" applyAlignment="1">
      <alignment horizontal="center" vertical="center" wrapText="1"/>
    </xf>
    <xf numFmtId="4" fontId="11" fillId="5" borderId="21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6" fillId="0" borderId="21" xfId="2" applyNumberFormat="1" applyFont="1" applyBorder="1" applyAlignment="1">
      <alignment horizontal="center" vertical="center" wrapText="1"/>
    </xf>
    <xf numFmtId="4" fontId="6" fillId="0" borderId="22" xfId="2" applyNumberFormat="1" applyFont="1" applyBorder="1" applyAlignment="1">
      <alignment horizontal="center" vertical="center" wrapText="1"/>
    </xf>
    <xf numFmtId="3" fontId="6" fillId="0" borderId="39" xfId="2" applyNumberFormat="1" applyFont="1" applyBorder="1" applyAlignment="1">
      <alignment horizontal="center" vertical="center" wrapText="1"/>
    </xf>
    <xf numFmtId="3" fontId="6" fillId="0" borderId="40" xfId="2" applyNumberFormat="1" applyFont="1" applyBorder="1" applyAlignment="1">
      <alignment horizontal="center" vertical="center" wrapText="1"/>
    </xf>
    <xf numFmtId="4" fontId="6" fillId="0" borderId="39" xfId="2" applyNumberFormat="1" applyFont="1" applyBorder="1" applyAlignment="1">
      <alignment horizontal="center" vertical="center" wrapText="1"/>
    </xf>
    <xf numFmtId="4" fontId="6" fillId="0" borderId="40" xfId="2" applyNumberFormat="1" applyFont="1" applyBorder="1" applyAlignment="1">
      <alignment horizontal="center" vertical="center" wrapText="1"/>
    </xf>
    <xf numFmtId="0" fontId="14" fillId="3" borderId="36" xfId="2" applyFont="1" applyFill="1" applyBorder="1" applyAlignment="1">
      <alignment horizontal="left" vertical="center" wrapText="1"/>
    </xf>
    <xf numFmtId="0" fontId="6" fillId="0" borderId="36" xfId="2" applyFont="1" applyBorder="1" applyAlignment="1">
      <alignment horizontal="center" vertical="center" wrapText="1"/>
    </xf>
    <xf numFmtId="3" fontId="6" fillId="0" borderId="28" xfId="2" applyNumberFormat="1" applyFont="1" applyBorder="1" applyAlignment="1">
      <alignment horizontal="center" vertical="center" wrapText="1"/>
    </xf>
    <xf numFmtId="0" fontId="12" fillId="0" borderId="21" xfId="2" applyFont="1" applyBorder="1" applyAlignment="1">
      <alignment horizontal="center" vertical="center" wrapText="1"/>
    </xf>
    <xf numFmtId="0" fontId="12" fillId="0" borderId="33" xfId="2" applyFont="1" applyBorder="1" applyAlignment="1">
      <alignment horizontal="center" vertical="center" wrapText="1"/>
    </xf>
    <xf numFmtId="0" fontId="12" fillId="0" borderId="22" xfId="2" applyFont="1" applyBorder="1" applyAlignment="1">
      <alignment horizontal="center" vertical="center" wrapText="1"/>
    </xf>
    <xf numFmtId="0" fontId="14" fillId="3" borderId="41" xfId="2" applyFont="1" applyFill="1" applyBorder="1" applyAlignment="1">
      <alignment horizontal="left" vertical="center" wrapText="1"/>
    </xf>
    <xf numFmtId="4" fontId="6" fillId="0" borderId="36" xfId="2" applyNumberFormat="1" applyFont="1" applyBorder="1" applyAlignment="1">
      <alignment horizontal="center" vertical="center" wrapText="1"/>
    </xf>
    <xf numFmtId="4" fontId="6" fillId="0" borderId="28" xfId="2" applyNumberFormat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" vertical="center"/>
    </xf>
    <xf numFmtId="3" fontId="6" fillId="0" borderId="43" xfId="1" applyNumberFormat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4" fontId="6" fillId="0" borderId="43" xfId="1" applyNumberFormat="1" applyFont="1" applyBorder="1" applyAlignment="1">
      <alignment horizontal="center" vertical="center" wrapText="1"/>
    </xf>
    <xf numFmtId="4" fontId="6" fillId="0" borderId="44" xfId="1" applyNumberFormat="1" applyFont="1" applyBorder="1" applyAlignment="1">
      <alignment horizontal="center" vertical="center" wrapText="1"/>
    </xf>
    <xf numFmtId="4" fontId="6" fillId="0" borderId="38" xfId="1" applyNumberFormat="1" applyFont="1" applyBorder="1" applyAlignment="1">
      <alignment horizontal="center" vertical="center" wrapText="1"/>
    </xf>
    <xf numFmtId="0" fontId="18" fillId="0" borderId="31" xfId="1" applyFont="1" applyBorder="1" applyAlignment="1">
      <alignment horizontal="center" vertical="center" wrapText="1"/>
    </xf>
    <xf numFmtId="0" fontId="18" fillId="0" borderId="29" xfId="1" applyFon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 wrapText="1"/>
    </xf>
    <xf numFmtId="4" fontId="6" fillId="0" borderId="15" xfId="1" applyNumberFormat="1" applyFont="1" applyBorder="1" applyAlignment="1">
      <alignment horizontal="center" vertical="center" wrapText="1"/>
    </xf>
    <xf numFmtId="0" fontId="12" fillId="11" borderId="36" xfId="2" applyFont="1" applyFill="1" applyBorder="1" applyAlignment="1">
      <alignment horizontal="left" vertical="center" wrapText="1"/>
    </xf>
    <xf numFmtId="0" fontId="12" fillId="11" borderId="12" xfId="2" applyFont="1" applyFill="1" applyBorder="1" applyAlignment="1">
      <alignment horizontal="left" vertical="center" wrapText="1"/>
    </xf>
    <xf numFmtId="0" fontId="12" fillId="11" borderId="35" xfId="2" applyFont="1" applyFill="1" applyBorder="1" applyAlignment="1">
      <alignment horizontal="left" vertical="center" wrapText="1"/>
    </xf>
    <xf numFmtId="4" fontId="0" fillId="11" borderId="36" xfId="0" applyNumberFormat="1" applyFill="1" applyBorder="1" applyAlignment="1">
      <alignment horizontal="center" vertical="center"/>
    </xf>
    <xf numFmtId="4" fontId="0" fillId="11" borderId="12" xfId="0" applyNumberFormat="1" applyFill="1" applyBorder="1" applyAlignment="1">
      <alignment horizontal="center" vertical="center"/>
    </xf>
    <xf numFmtId="4" fontId="0" fillId="11" borderId="35" xfId="0" applyNumberFormat="1" applyFill="1" applyBorder="1" applyAlignment="1">
      <alignment horizontal="center" vertical="center"/>
    </xf>
    <xf numFmtId="0" fontId="14" fillId="3" borderId="21" xfId="2" applyFont="1" applyFill="1" applyBorder="1" applyAlignment="1">
      <alignment horizontal="center" vertical="top" wrapText="1"/>
    </xf>
    <xf numFmtId="0" fontId="14" fillId="3" borderId="22" xfId="2" applyFont="1" applyFill="1" applyBorder="1" applyAlignment="1">
      <alignment vertical="top" wrapText="1"/>
    </xf>
    <xf numFmtId="0" fontId="14" fillId="3" borderId="22" xfId="2" applyFont="1" applyFill="1" applyBorder="1" applyAlignment="1">
      <alignment horizontal="center" vertical="top" wrapText="1"/>
    </xf>
    <xf numFmtId="0" fontId="20" fillId="4" borderId="0" xfId="0" applyFont="1" applyFill="1" applyAlignment="1">
      <alignment vertical="center"/>
    </xf>
    <xf numFmtId="0" fontId="21" fillId="4" borderId="0" xfId="0" applyFont="1" applyFill="1" applyAlignment="1">
      <alignment vertical="center"/>
    </xf>
    <xf numFmtId="0" fontId="21" fillId="4" borderId="0" xfId="0" applyFont="1" applyFill="1"/>
    <xf numFmtId="0" fontId="11" fillId="9" borderId="0" xfId="0" applyFont="1" applyFill="1"/>
    <xf numFmtId="0" fontId="7" fillId="0" borderId="0" xfId="1" applyFont="1" applyAlignment="1">
      <alignment horizontal="left" vertical="top" wrapText="1"/>
    </xf>
    <xf numFmtId="0" fontId="0" fillId="0" borderId="0" xfId="1" applyFont="1" applyAlignment="1">
      <alignment horizontal="left" vertical="top" wrapText="1"/>
    </xf>
    <xf numFmtId="0" fontId="10" fillId="7" borderId="0" xfId="0" applyFont="1" applyFill="1" applyAlignment="1">
      <alignment vertical="center"/>
    </xf>
    <xf numFmtId="0" fontId="11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19" fillId="12" borderId="0" xfId="0" applyFont="1" applyFill="1" applyAlignment="1">
      <alignment vertical="center"/>
    </xf>
    <xf numFmtId="0" fontId="4" fillId="12" borderId="0" xfId="0" applyFont="1" applyFill="1" applyAlignment="1">
      <alignment vertical="center"/>
    </xf>
    <xf numFmtId="4" fontId="19" fillId="12" borderId="0" xfId="0" applyNumberFormat="1" applyFont="1" applyFill="1" applyAlignment="1">
      <alignment horizontal="center" vertical="center"/>
    </xf>
    <xf numFmtId="0" fontId="22" fillId="12" borderId="0" xfId="0" applyFont="1" applyFill="1" applyAlignment="1">
      <alignment vertical="center"/>
    </xf>
    <xf numFmtId="4" fontId="22" fillId="12" borderId="0" xfId="0" applyNumberFormat="1" applyFont="1" applyFill="1" applyAlignment="1">
      <alignment horizontal="center" vertical="center"/>
    </xf>
    <xf numFmtId="0" fontId="8" fillId="11" borderId="2" xfId="1" applyFont="1" applyFill="1" applyBorder="1" applyAlignment="1">
      <alignment horizontal="left" vertical="top" wrapText="1"/>
    </xf>
    <xf numFmtId="0" fontId="4" fillId="11" borderId="2" xfId="1" applyFont="1" applyFill="1" applyBorder="1" applyAlignment="1">
      <alignment horizontal="left" vertical="top" wrapText="1"/>
    </xf>
    <xf numFmtId="0" fontId="4" fillId="11" borderId="3" xfId="1" applyFont="1" applyFill="1" applyBorder="1" applyAlignment="1">
      <alignment horizontal="left" vertical="top" wrapText="1"/>
    </xf>
    <xf numFmtId="4" fontId="0" fillId="11" borderId="2" xfId="0" applyNumberFormat="1" applyFill="1" applyBorder="1" applyAlignment="1">
      <alignment horizontal="center" vertical="center"/>
    </xf>
    <xf numFmtId="4" fontId="0" fillId="11" borderId="3" xfId="0" applyNumberFormat="1" applyFill="1" applyBorder="1" applyAlignment="1">
      <alignment horizontal="center" vertical="center"/>
    </xf>
    <xf numFmtId="0" fontId="10" fillId="15" borderId="0" xfId="0" applyFont="1" applyFill="1" applyAlignment="1">
      <alignment vertical="center"/>
    </xf>
    <xf numFmtId="0" fontId="11" fillId="15" borderId="0" xfId="0" applyFont="1" applyFill="1" applyAlignment="1">
      <alignment vertical="center"/>
    </xf>
    <xf numFmtId="0" fontId="10" fillId="13" borderId="0" xfId="0" applyFont="1" applyFill="1" applyAlignment="1">
      <alignment vertical="center"/>
    </xf>
    <xf numFmtId="0" fontId="24" fillId="13" borderId="0" xfId="0" applyFont="1" applyFill="1"/>
    <xf numFmtId="0" fontId="2" fillId="0" borderId="0" xfId="0" applyFont="1"/>
    <xf numFmtId="0" fontId="14" fillId="11" borderId="2" xfId="1" applyFont="1" applyFill="1" applyBorder="1" applyAlignment="1">
      <alignment horizontal="left" vertical="top" wrapText="1"/>
    </xf>
    <xf numFmtId="4" fontId="2" fillId="11" borderId="2" xfId="0" applyNumberFormat="1" applyFont="1" applyFill="1" applyBorder="1" applyAlignment="1">
      <alignment horizontal="center" vertical="center"/>
    </xf>
    <xf numFmtId="4" fontId="2" fillId="11" borderId="3" xfId="0" applyNumberFormat="1" applyFont="1" applyFill="1" applyBorder="1" applyAlignment="1">
      <alignment horizontal="center" vertical="center"/>
    </xf>
    <xf numFmtId="0" fontId="11" fillId="11" borderId="2" xfId="1" applyFont="1" applyFill="1" applyBorder="1" applyAlignment="1">
      <alignment horizontal="left" vertical="top" wrapText="1"/>
    </xf>
    <xf numFmtId="0" fontId="11" fillId="11" borderId="3" xfId="1" applyFont="1" applyFill="1" applyBorder="1" applyAlignment="1">
      <alignment horizontal="left" vertical="top" wrapText="1"/>
    </xf>
    <xf numFmtId="0" fontId="10" fillId="14" borderId="0" xfId="0" applyFont="1" applyFill="1" applyAlignment="1">
      <alignment vertical="center"/>
    </xf>
    <xf numFmtId="4" fontId="10" fillId="14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14" fillId="11" borderId="36" xfId="2" applyFont="1" applyFill="1" applyBorder="1" applyAlignment="1">
      <alignment horizontal="left" vertical="center" wrapText="1"/>
    </xf>
    <xf numFmtId="4" fontId="2" fillId="11" borderId="36" xfId="0" applyNumberFormat="1" applyFont="1" applyFill="1" applyBorder="1" applyAlignment="1">
      <alignment horizontal="center" vertical="center"/>
    </xf>
    <xf numFmtId="0" fontId="14" fillId="11" borderId="12" xfId="2" applyFont="1" applyFill="1" applyBorder="1" applyAlignment="1">
      <alignment horizontal="left" vertical="center" wrapText="1"/>
    </xf>
    <xf numFmtId="4" fontId="2" fillId="11" borderId="12" xfId="0" applyNumberFormat="1" applyFont="1" applyFill="1" applyBorder="1" applyAlignment="1">
      <alignment horizontal="center" vertical="center"/>
    </xf>
    <xf numFmtId="0" fontId="14" fillId="11" borderId="35" xfId="2" applyFont="1" applyFill="1" applyBorder="1" applyAlignment="1">
      <alignment horizontal="left" vertical="center" wrapText="1"/>
    </xf>
    <xf numFmtId="4" fontId="2" fillId="11" borderId="35" xfId="0" applyNumberFormat="1" applyFont="1" applyFill="1" applyBorder="1" applyAlignment="1">
      <alignment horizontal="center" vertical="center"/>
    </xf>
    <xf numFmtId="0" fontId="10" fillId="12" borderId="0" xfId="0" applyFont="1" applyFill="1" applyAlignment="1">
      <alignment vertical="center"/>
    </xf>
    <xf numFmtId="4" fontId="10" fillId="12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0" fillId="16" borderId="0" xfId="0" applyFont="1" applyFill="1" applyAlignment="1">
      <alignment vertical="center"/>
    </xf>
    <xf numFmtId="4" fontId="11" fillId="16" borderId="0" xfId="0" applyNumberFormat="1" applyFont="1" applyFill="1" applyAlignment="1">
      <alignment horizontal="center" vertical="center"/>
    </xf>
    <xf numFmtId="4" fontId="11" fillId="0" borderId="48" xfId="0" applyNumberFormat="1" applyFont="1" applyBorder="1" applyAlignment="1">
      <alignment horizontal="center" vertical="center"/>
    </xf>
    <xf numFmtId="4" fontId="11" fillId="0" borderId="49" xfId="0" applyNumberFormat="1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/>
    </xf>
    <xf numFmtId="0" fontId="13" fillId="0" borderId="36" xfId="2" applyFont="1" applyBorder="1" applyAlignment="1">
      <alignment vertical="center" wrapText="1"/>
    </xf>
    <xf numFmtId="0" fontId="13" fillId="0" borderId="12" xfId="2" applyFont="1" applyBorder="1" applyAlignment="1">
      <alignment vertical="center" wrapText="1"/>
    </xf>
    <xf numFmtId="0" fontId="13" fillId="0" borderId="35" xfId="2" applyFont="1" applyBorder="1" applyAlignment="1">
      <alignment vertical="center" wrapText="1"/>
    </xf>
    <xf numFmtId="0" fontId="10" fillId="17" borderId="0" xfId="0" applyFont="1" applyFill="1" applyAlignment="1">
      <alignment vertical="center"/>
    </xf>
    <xf numFmtId="4" fontId="11" fillId="17" borderId="0" xfId="0" applyNumberFormat="1" applyFont="1" applyFill="1" applyAlignment="1">
      <alignment horizontal="center" vertical="center"/>
    </xf>
    <xf numFmtId="4" fontId="0" fillId="0" borderId="0" xfId="0" applyNumberFormat="1" applyFill="1"/>
    <xf numFmtId="0" fontId="6" fillId="0" borderId="20" xfId="1" applyFont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10" borderId="13" xfId="1" applyFont="1" applyFill="1" applyBorder="1" applyAlignment="1">
      <alignment horizontal="center" vertical="center" wrapText="1"/>
    </xf>
    <xf numFmtId="0" fontId="6" fillId="10" borderId="8" xfId="1" applyFont="1" applyFill="1" applyBorder="1" applyAlignment="1">
      <alignment horizontal="center" vertical="center" wrapText="1"/>
    </xf>
    <xf numFmtId="0" fontId="6" fillId="10" borderId="7" xfId="1" applyFont="1" applyFill="1" applyBorder="1" applyAlignment="1">
      <alignment horizontal="center" vertical="center" wrapText="1"/>
    </xf>
    <xf numFmtId="0" fontId="6" fillId="10" borderId="9" xfId="1" applyFont="1" applyFill="1" applyBorder="1" applyAlignment="1">
      <alignment horizontal="center" vertical="center" wrapText="1"/>
    </xf>
    <xf numFmtId="3" fontId="6" fillId="0" borderId="20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23" xfId="1" applyNumberFormat="1" applyFont="1" applyBorder="1" applyAlignment="1">
      <alignment horizontal="center" vertical="center" wrapText="1"/>
    </xf>
    <xf numFmtId="0" fontId="13" fillId="10" borderId="18" xfId="1" applyFont="1" applyFill="1" applyBorder="1" applyAlignment="1">
      <alignment horizontal="center" vertical="center" wrapText="1"/>
    </xf>
    <xf numFmtId="0" fontId="13" fillId="10" borderId="24" xfId="1" applyFont="1" applyFill="1" applyBorder="1" applyAlignment="1">
      <alignment horizontal="center" vertical="center" wrapText="1"/>
    </xf>
    <xf numFmtId="0" fontId="13" fillId="10" borderId="26" xfId="1" applyFont="1" applyFill="1" applyBorder="1" applyAlignment="1">
      <alignment horizontal="center" vertical="center" wrapText="1"/>
    </xf>
    <xf numFmtId="0" fontId="23" fillId="10" borderId="34" xfId="1" applyFont="1" applyFill="1" applyBorder="1" applyAlignment="1">
      <alignment horizontal="center" vertical="center" wrapText="1"/>
    </xf>
    <xf numFmtId="0" fontId="23" fillId="10" borderId="35" xfId="1" applyFont="1" applyFill="1" applyBorder="1" applyAlignment="1">
      <alignment horizontal="center" vertical="center" wrapText="1"/>
    </xf>
    <xf numFmtId="4" fontId="5" fillId="0" borderId="5" xfId="1" applyNumberFormat="1" applyBorder="1" applyAlignment="1">
      <alignment horizontal="center" vertical="center"/>
    </xf>
    <xf numFmtId="4" fontId="5" fillId="0" borderId="45" xfId="1" applyNumberFormat="1" applyBorder="1" applyAlignment="1">
      <alignment horizontal="center" vertical="center"/>
    </xf>
    <xf numFmtId="4" fontId="5" fillId="0" borderId="6" xfId="1" applyNumberForma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4" fillId="11" borderId="34" xfId="1" applyFont="1" applyFill="1" applyBorder="1" applyAlignment="1">
      <alignment horizontal="left" vertical="top" wrapText="1"/>
    </xf>
    <xf numFmtId="0" fontId="4" fillId="11" borderId="14" xfId="1" applyFont="1" applyFill="1" applyBorder="1" applyAlignment="1">
      <alignment horizontal="left" vertical="top" wrapText="1"/>
    </xf>
    <xf numFmtId="0" fontId="6" fillId="0" borderId="5" xfId="1" applyFont="1" applyBorder="1" applyAlignment="1">
      <alignment horizontal="center" vertical="center"/>
    </xf>
    <xf numFmtId="0" fontId="6" fillId="0" borderId="4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4" fontId="5" fillId="0" borderId="20" xfId="1" applyNumberFormat="1" applyBorder="1" applyAlignment="1">
      <alignment horizontal="center" vertical="center"/>
    </xf>
    <xf numFmtId="4" fontId="5" fillId="0" borderId="42" xfId="1" applyNumberFormat="1" applyBorder="1" applyAlignment="1">
      <alignment horizontal="center" vertical="center"/>
    </xf>
    <xf numFmtId="4" fontId="5" fillId="0" borderId="10" xfId="1" applyNumberFormat="1" applyBorder="1" applyAlignment="1">
      <alignment horizontal="center" vertical="center"/>
    </xf>
    <xf numFmtId="0" fontId="5" fillId="0" borderId="20" xfId="1" applyBorder="1" applyAlignment="1">
      <alignment horizontal="center" vertical="center"/>
    </xf>
    <xf numFmtId="0" fontId="5" fillId="0" borderId="42" xfId="1" applyBorder="1" applyAlignment="1">
      <alignment horizontal="center" vertical="center"/>
    </xf>
    <xf numFmtId="0" fontId="5" fillId="0" borderId="23" xfId="1" applyBorder="1" applyAlignment="1">
      <alignment horizontal="center" vertical="center"/>
    </xf>
    <xf numFmtId="0" fontId="5" fillId="0" borderId="5" xfId="1" applyBorder="1" applyAlignment="1">
      <alignment horizontal="center" vertical="center"/>
    </xf>
    <xf numFmtId="0" fontId="5" fillId="0" borderId="45" xfId="1" applyBorder="1" applyAlignment="1">
      <alignment horizontal="center" vertical="center"/>
    </xf>
    <xf numFmtId="0" fontId="5" fillId="0" borderId="6" xfId="1" applyBorder="1" applyAlignment="1">
      <alignment horizontal="center" vertical="center"/>
    </xf>
    <xf numFmtId="0" fontId="18" fillId="0" borderId="30" xfId="1" applyFont="1" applyBorder="1" applyAlignment="1">
      <alignment horizontal="center" vertical="center" wrapText="1"/>
    </xf>
    <xf numFmtId="4" fontId="6" fillId="0" borderId="27" xfId="1" applyNumberFormat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/>
    </xf>
    <xf numFmtId="4" fontId="5" fillId="0" borderId="23" xfId="1" applyNumberFormat="1" applyBorder="1" applyAlignment="1">
      <alignment horizontal="center" vertical="center"/>
    </xf>
    <xf numFmtId="4" fontId="5" fillId="0" borderId="11" xfId="1" applyNumberFormat="1" applyBorder="1" applyAlignment="1">
      <alignment horizontal="center" vertical="center"/>
    </xf>
    <xf numFmtId="3" fontId="6" fillId="0" borderId="27" xfId="1" applyNumberFormat="1" applyFont="1" applyBorder="1" applyAlignment="1">
      <alignment horizontal="center" vertical="center" wrapText="1"/>
    </xf>
    <xf numFmtId="4" fontId="6" fillId="0" borderId="20" xfId="1" applyNumberFormat="1" applyFont="1" applyBorder="1" applyAlignment="1">
      <alignment horizontal="center" vertical="center" wrapText="1"/>
    </xf>
    <xf numFmtId="4" fontId="6" fillId="0" borderId="42" xfId="1" applyNumberFormat="1" applyFont="1" applyBorder="1" applyAlignment="1">
      <alignment horizontal="center" vertical="center" wrapText="1"/>
    </xf>
    <xf numFmtId="4" fontId="6" fillId="0" borderId="23" xfId="1" applyNumberFormat="1" applyFont="1" applyBorder="1" applyAlignment="1">
      <alignment horizontal="center" vertical="center" wrapText="1"/>
    </xf>
    <xf numFmtId="4" fontId="0" fillId="11" borderId="4" xfId="0" applyNumberFormat="1" applyFill="1" applyBorder="1" applyAlignment="1">
      <alignment horizontal="center" vertical="center"/>
    </xf>
    <xf numFmtId="4" fontId="0" fillId="11" borderId="3" xfId="0" applyNumberFormat="1" applyFill="1" applyBorder="1" applyAlignment="1">
      <alignment horizontal="center" vertical="center"/>
    </xf>
    <xf numFmtId="0" fontId="6" fillId="10" borderId="17" xfId="1" applyFont="1" applyFill="1" applyBorder="1" applyAlignment="1">
      <alignment horizontal="center" vertical="center" wrapText="1"/>
    </xf>
    <xf numFmtId="4" fontId="6" fillId="0" borderId="11" xfId="1" applyNumberFormat="1" applyFont="1" applyBorder="1" applyAlignment="1">
      <alignment horizontal="center" vertical="center" wrapText="1"/>
    </xf>
    <xf numFmtId="4" fontId="6" fillId="0" borderId="10" xfId="1" applyNumberFormat="1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3" fillId="3" borderId="29" xfId="2" applyFont="1" applyFill="1" applyBorder="1" applyAlignment="1">
      <alignment horizontal="center" vertical="center" wrapText="1"/>
    </xf>
    <xf numFmtId="0" fontId="13" fillId="3" borderId="31" xfId="2" applyFont="1" applyFill="1" applyBorder="1" applyAlignment="1">
      <alignment horizontal="center" vertical="center" wrapText="1"/>
    </xf>
    <xf numFmtId="0" fontId="9" fillId="3" borderId="34" xfId="2" applyFont="1" applyFill="1" applyBorder="1" applyAlignment="1">
      <alignment horizontal="center" vertical="center" wrapText="1"/>
    </xf>
    <xf numFmtId="0" fontId="9" fillId="3" borderId="35" xfId="2" applyFont="1" applyFill="1" applyBorder="1" applyAlignment="1">
      <alignment horizontal="center" vertical="center" wrapText="1"/>
    </xf>
    <xf numFmtId="0" fontId="9" fillId="3" borderId="18" xfId="2" applyFont="1" applyFill="1" applyBorder="1" applyAlignment="1">
      <alignment horizontal="left" vertical="center" wrapText="1"/>
    </xf>
    <xf numFmtId="0" fontId="9" fillId="3" borderId="13" xfId="2" applyFont="1" applyFill="1" applyBorder="1" applyAlignment="1">
      <alignment horizontal="left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13" fillId="2" borderId="29" xfId="2" applyFont="1" applyFill="1" applyBorder="1" applyAlignment="1">
      <alignment horizontal="center" vertical="center" wrapText="1"/>
    </xf>
    <xf numFmtId="0" fontId="13" fillId="2" borderId="30" xfId="2" applyFont="1" applyFill="1" applyBorder="1" applyAlignment="1">
      <alignment horizontal="center" vertical="center" wrapText="1"/>
    </xf>
    <xf numFmtId="0" fontId="13" fillId="2" borderId="31" xfId="2" applyFont="1" applyFill="1" applyBorder="1" applyAlignment="1">
      <alignment horizontal="center" vertical="center" wrapText="1"/>
    </xf>
    <xf numFmtId="0" fontId="9" fillId="3" borderId="34" xfId="2" applyFont="1" applyFill="1" applyBorder="1" applyAlignment="1">
      <alignment horizontal="left" vertical="center" wrapText="1"/>
    </xf>
    <xf numFmtId="0" fontId="9" fillId="3" borderId="35" xfId="2" applyFont="1" applyFill="1" applyBorder="1" applyAlignment="1">
      <alignment horizontal="left" vertical="center" wrapText="1"/>
    </xf>
    <xf numFmtId="0" fontId="13" fillId="8" borderId="29" xfId="2" applyFont="1" applyFill="1" applyBorder="1" applyAlignment="1">
      <alignment horizontal="center" vertical="center" wrapText="1"/>
    </xf>
    <xf numFmtId="0" fontId="13" fillId="8" borderId="30" xfId="2" applyFont="1" applyFill="1" applyBorder="1" applyAlignment="1">
      <alignment horizontal="center" vertical="center" wrapText="1"/>
    </xf>
    <xf numFmtId="0" fontId="13" fillId="8" borderId="31" xfId="2" applyFont="1" applyFill="1" applyBorder="1" applyAlignment="1">
      <alignment horizontal="center" vertical="center" wrapText="1"/>
    </xf>
    <xf numFmtId="0" fontId="9" fillId="8" borderId="4" xfId="2" applyFont="1" applyFill="1" applyBorder="1" applyAlignment="1">
      <alignment horizontal="center" vertical="center" wrapText="1"/>
    </xf>
    <xf numFmtId="0" fontId="9" fillId="8" borderId="3" xfId="2" applyFont="1" applyFill="1" applyBorder="1" applyAlignment="1">
      <alignment horizontal="center" vertical="center" wrapText="1"/>
    </xf>
    <xf numFmtId="0" fontId="13" fillId="3" borderId="34" xfId="2" applyFont="1" applyFill="1" applyBorder="1" applyAlignment="1">
      <alignment horizontal="left" vertical="center" wrapText="1"/>
    </xf>
    <xf numFmtId="0" fontId="13" fillId="3" borderId="35" xfId="2" applyFont="1" applyFill="1" applyBorder="1" applyAlignment="1">
      <alignment horizontal="left" vertical="center" wrapText="1"/>
    </xf>
    <xf numFmtId="0" fontId="11" fillId="3" borderId="46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0" fontId="13" fillId="10" borderId="34" xfId="1" applyFont="1" applyFill="1" applyBorder="1" applyAlignment="1">
      <alignment horizontal="center" vertical="center" wrapText="1"/>
    </xf>
    <xf numFmtId="0" fontId="13" fillId="10" borderId="35" xfId="1" applyFont="1" applyFill="1" applyBorder="1" applyAlignment="1">
      <alignment horizontal="center" vertical="center" wrapText="1"/>
    </xf>
    <xf numFmtId="0" fontId="11" fillId="11" borderId="34" xfId="1" applyFont="1" applyFill="1" applyBorder="1" applyAlignment="1">
      <alignment horizontal="left" vertical="top" wrapText="1"/>
    </xf>
    <xf numFmtId="0" fontId="11" fillId="11" borderId="14" xfId="1" applyFont="1" applyFill="1" applyBorder="1" applyAlignment="1">
      <alignment horizontal="left" vertical="top" wrapText="1"/>
    </xf>
    <xf numFmtId="4" fontId="2" fillId="11" borderId="4" xfId="0" applyNumberFormat="1" applyFont="1" applyFill="1" applyBorder="1" applyAlignment="1">
      <alignment horizontal="center" vertical="center"/>
    </xf>
    <xf numFmtId="4" fontId="2" fillId="11" borderId="3" xfId="0" applyNumberFormat="1" applyFont="1" applyFill="1" applyBorder="1" applyAlignment="1">
      <alignment horizontal="center" vertical="center"/>
    </xf>
    <xf numFmtId="0" fontId="13" fillId="3" borderId="34" xfId="2" applyFont="1" applyFill="1" applyBorder="1" applyAlignment="1">
      <alignment horizontal="center" vertical="center" wrapText="1"/>
    </xf>
    <xf numFmtId="0" fontId="13" fillId="3" borderId="35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Red Viole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25"/>
  <sheetViews>
    <sheetView zoomScale="70" zoomScaleNormal="70" workbookViewId="0">
      <selection activeCell="O16" sqref="O16"/>
    </sheetView>
  </sheetViews>
  <sheetFormatPr defaultRowHeight="15"/>
  <cols>
    <col min="1" max="1" width="5.5703125" customWidth="1"/>
    <col min="2" max="2" width="44.7109375" customWidth="1"/>
    <col min="3" max="3" width="20.7109375" customWidth="1"/>
    <col min="4" max="5" width="10.7109375" customWidth="1"/>
    <col min="6" max="7" width="20.7109375" customWidth="1"/>
    <col min="8" max="9" width="10.7109375" customWidth="1"/>
    <col min="10" max="11" width="20.7109375" customWidth="1"/>
    <col min="12" max="13" width="10.7109375" customWidth="1"/>
    <col min="14" max="15" width="20.7109375" customWidth="1"/>
    <col min="16" max="17" width="10.7109375" customWidth="1"/>
    <col min="18" max="19" width="20.7109375" customWidth="1"/>
  </cols>
  <sheetData>
    <row r="2" spans="2:19" ht="20.100000000000001" customHeight="1">
      <c r="B2" s="70" t="s">
        <v>50</v>
      </c>
      <c r="C2" s="70"/>
      <c r="D2" s="70"/>
      <c r="E2" s="70"/>
      <c r="F2" s="70"/>
      <c r="G2" s="70"/>
      <c r="H2" s="70"/>
      <c r="I2" s="71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2:19" ht="9.75" customHeight="1" thickBot="1"/>
    <row r="4" spans="2:19" ht="20.100000000000001" customHeight="1">
      <c r="B4" s="136" t="s">
        <v>5</v>
      </c>
      <c r="C4" s="133" t="s">
        <v>33</v>
      </c>
      <c r="D4" s="134"/>
      <c r="E4" s="134"/>
      <c r="F4" s="135"/>
      <c r="G4" s="133" t="s">
        <v>6</v>
      </c>
      <c r="H4" s="134"/>
      <c r="I4" s="134"/>
      <c r="J4" s="135"/>
      <c r="K4" s="133" t="s">
        <v>34</v>
      </c>
      <c r="L4" s="134"/>
      <c r="M4" s="134"/>
      <c r="N4" s="135"/>
      <c r="O4" s="134" t="s">
        <v>7</v>
      </c>
      <c r="P4" s="134"/>
      <c r="Q4" s="134"/>
      <c r="R4" s="134"/>
      <c r="S4" s="170" t="s">
        <v>14</v>
      </c>
    </row>
    <row r="5" spans="2:19" ht="20.100000000000001" customHeight="1" thickBot="1">
      <c r="B5" s="137"/>
      <c r="C5" s="126" t="s">
        <v>0</v>
      </c>
      <c r="D5" s="127"/>
      <c r="E5" s="128" t="s">
        <v>1</v>
      </c>
      <c r="F5" s="129"/>
      <c r="G5" s="126" t="s">
        <v>0</v>
      </c>
      <c r="H5" s="127"/>
      <c r="I5" s="128" t="s">
        <v>1</v>
      </c>
      <c r="J5" s="129"/>
      <c r="K5" s="126" t="s">
        <v>0</v>
      </c>
      <c r="L5" s="127"/>
      <c r="M5" s="128" t="s">
        <v>1</v>
      </c>
      <c r="N5" s="129"/>
      <c r="O5" s="167" t="s">
        <v>0</v>
      </c>
      <c r="P5" s="127"/>
      <c r="Q5" s="128" t="s">
        <v>1</v>
      </c>
      <c r="R5" s="167"/>
      <c r="S5" s="171"/>
    </row>
    <row r="6" spans="2:19" ht="30" customHeight="1" thickBot="1">
      <c r="B6" s="84" t="s">
        <v>53</v>
      </c>
      <c r="C6" s="122" t="s">
        <v>2</v>
      </c>
      <c r="D6" s="123"/>
      <c r="E6" s="124" t="s">
        <v>3</v>
      </c>
      <c r="F6" s="125"/>
      <c r="G6" s="130">
        <v>10</v>
      </c>
      <c r="H6" s="131"/>
      <c r="I6" s="131">
        <v>5</v>
      </c>
      <c r="J6" s="132"/>
      <c r="K6" s="162"/>
      <c r="L6" s="163"/>
      <c r="M6" s="163"/>
      <c r="N6" s="164"/>
      <c r="O6" s="168">
        <f>G6*K6</f>
        <v>0</v>
      </c>
      <c r="P6" s="163"/>
      <c r="Q6" s="163">
        <f>I6*M6</f>
        <v>0</v>
      </c>
      <c r="R6" s="169"/>
      <c r="S6" s="87">
        <f>O6+Q6</f>
        <v>0</v>
      </c>
    </row>
    <row r="7" spans="2:19" ht="15" customHeight="1">
      <c r="B7" s="142" t="s">
        <v>54</v>
      </c>
      <c r="C7" s="58" t="s">
        <v>8</v>
      </c>
      <c r="D7" s="156" t="s">
        <v>10</v>
      </c>
      <c r="E7" s="156"/>
      <c r="F7" s="57" t="s">
        <v>9</v>
      </c>
      <c r="G7" s="58" t="s">
        <v>8</v>
      </c>
      <c r="H7" s="156" t="s">
        <v>10</v>
      </c>
      <c r="I7" s="156"/>
      <c r="J7" s="57" t="s">
        <v>9</v>
      </c>
      <c r="K7" s="58" t="s">
        <v>8</v>
      </c>
      <c r="L7" s="156" t="s">
        <v>10</v>
      </c>
      <c r="M7" s="156"/>
      <c r="N7" s="57" t="s">
        <v>9</v>
      </c>
      <c r="O7" s="58" t="s">
        <v>8</v>
      </c>
      <c r="P7" s="156" t="s">
        <v>10</v>
      </c>
      <c r="Q7" s="156"/>
      <c r="R7" s="59" t="s">
        <v>9</v>
      </c>
      <c r="S7" s="165">
        <f>SUM(O8:R8)</f>
        <v>0</v>
      </c>
    </row>
    <row r="8" spans="2:19" ht="15" customHeight="1" thickBot="1">
      <c r="B8" s="143"/>
      <c r="C8" s="50" t="s">
        <v>4</v>
      </c>
      <c r="D8" s="141" t="s">
        <v>11</v>
      </c>
      <c r="E8" s="141"/>
      <c r="F8" s="51" t="s">
        <v>12</v>
      </c>
      <c r="G8" s="52">
        <v>2</v>
      </c>
      <c r="H8" s="161">
        <v>2</v>
      </c>
      <c r="I8" s="161"/>
      <c r="J8" s="53">
        <v>2</v>
      </c>
      <c r="K8" s="54"/>
      <c r="L8" s="157"/>
      <c r="M8" s="157"/>
      <c r="N8" s="55"/>
      <c r="O8" s="56">
        <f>G8*K8</f>
        <v>0</v>
      </c>
      <c r="P8" s="157">
        <f>H8*L8</f>
        <v>0</v>
      </c>
      <c r="Q8" s="157"/>
      <c r="R8" s="60">
        <f>J8*N8</f>
        <v>0</v>
      </c>
      <c r="S8" s="166"/>
    </row>
    <row r="9" spans="2:19" ht="30" customHeight="1" thickBot="1">
      <c r="B9" s="85" t="s">
        <v>55</v>
      </c>
      <c r="C9" s="158" t="s">
        <v>13</v>
      </c>
      <c r="D9" s="124"/>
      <c r="E9" s="124"/>
      <c r="F9" s="125"/>
      <c r="G9" s="150">
        <v>1</v>
      </c>
      <c r="H9" s="151"/>
      <c r="I9" s="151"/>
      <c r="J9" s="152"/>
      <c r="K9" s="147"/>
      <c r="L9" s="148"/>
      <c r="M9" s="148"/>
      <c r="N9" s="159"/>
      <c r="O9" s="160">
        <f>G9*K9</f>
        <v>0</v>
      </c>
      <c r="P9" s="148"/>
      <c r="Q9" s="148"/>
      <c r="R9" s="149"/>
      <c r="S9" s="87">
        <f>O9</f>
        <v>0</v>
      </c>
    </row>
    <row r="10" spans="2:19" ht="30" customHeight="1" thickBot="1">
      <c r="B10" s="86" t="s">
        <v>56</v>
      </c>
      <c r="C10" s="144">
        <f>'1-Infrastruktura-Objekti'!S1</f>
        <v>0</v>
      </c>
      <c r="D10" s="145"/>
      <c r="E10" s="145"/>
      <c r="F10" s="146"/>
      <c r="G10" s="153">
        <v>1</v>
      </c>
      <c r="H10" s="154"/>
      <c r="I10" s="154"/>
      <c r="J10" s="155"/>
      <c r="K10" s="138"/>
      <c r="L10" s="139"/>
      <c r="M10" s="139"/>
      <c r="N10" s="140"/>
      <c r="O10" s="147">
        <f>G10*K10</f>
        <v>0</v>
      </c>
      <c r="P10" s="148"/>
      <c r="Q10" s="148"/>
      <c r="R10" s="149"/>
      <c r="S10" s="88">
        <f>O10</f>
        <v>0</v>
      </c>
    </row>
    <row r="11" spans="2:19" ht="9" customHeight="1"/>
    <row r="12" spans="2:19" ht="20.100000000000001" customHeight="1">
      <c r="B12" s="82" t="s">
        <v>15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3">
        <f>SUM(S6:S10)</f>
        <v>0</v>
      </c>
    </row>
    <row r="13" spans="2:19" ht="20.100000000000001" customHeight="1"/>
    <row r="14" spans="2:19">
      <c r="B14" t="s">
        <v>37</v>
      </c>
    </row>
    <row r="15" spans="2:19">
      <c r="B15" s="73" t="s">
        <v>40</v>
      </c>
    </row>
    <row r="16" spans="2:19" ht="60">
      <c r="B16" s="74" t="s">
        <v>41</v>
      </c>
    </row>
    <row r="17" spans="2:2" ht="7.5" customHeight="1">
      <c r="B17" s="74"/>
    </row>
    <row r="18" spans="2:2">
      <c r="B18" s="73" t="s">
        <v>39</v>
      </c>
    </row>
    <row r="19" spans="2:2" ht="67.5" customHeight="1">
      <c r="B19" s="75" t="s">
        <v>42</v>
      </c>
    </row>
    <row r="20" spans="2:2" ht="7.5" customHeight="1">
      <c r="B20" s="74"/>
    </row>
    <row r="21" spans="2:2">
      <c r="B21" s="73" t="s">
        <v>38</v>
      </c>
    </row>
    <row r="22" spans="2:2" ht="124.5" customHeight="1">
      <c r="B22" s="75" t="s">
        <v>43</v>
      </c>
    </row>
    <row r="23" spans="2:2" ht="7.5" customHeight="1">
      <c r="B23" s="74"/>
    </row>
    <row r="24" spans="2:2">
      <c r="B24" s="73" t="s">
        <v>44</v>
      </c>
    </row>
    <row r="25" spans="2:2" ht="105">
      <c r="B25" s="75" t="s">
        <v>45</v>
      </c>
    </row>
  </sheetData>
  <mergeCells count="40">
    <mergeCell ref="S7:S8"/>
    <mergeCell ref="O5:P5"/>
    <mergeCell ref="Q5:R5"/>
    <mergeCell ref="O6:P6"/>
    <mergeCell ref="Q6:R6"/>
    <mergeCell ref="S4:S5"/>
    <mergeCell ref="K6:L6"/>
    <mergeCell ref="M6:N6"/>
    <mergeCell ref="L7:M7"/>
    <mergeCell ref="L8:M8"/>
    <mergeCell ref="G5:H5"/>
    <mergeCell ref="H7:I7"/>
    <mergeCell ref="K10:N10"/>
    <mergeCell ref="D8:E8"/>
    <mergeCell ref="B7:B8"/>
    <mergeCell ref="C10:F10"/>
    <mergeCell ref="O10:R10"/>
    <mergeCell ref="G9:J9"/>
    <mergeCell ref="G10:J10"/>
    <mergeCell ref="D7:E7"/>
    <mergeCell ref="P7:Q7"/>
    <mergeCell ref="P8:Q8"/>
    <mergeCell ref="C9:F9"/>
    <mergeCell ref="K9:N9"/>
    <mergeCell ref="O9:R9"/>
    <mergeCell ref="H8:I8"/>
    <mergeCell ref="K4:N4"/>
    <mergeCell ref="O4:R4"/>
    <mergeCell ref="G4:J4"/>
    <mergeCell ref="B4:B5"/>
    <mergeCell ref="C4:F4"/>
    <mergeCell ref="K5:L5"/>
    <mergeCell ref="M5:N5"/>
    <mergeCell ref="C6:D6"/>
    <mergeCell ref="E6:F6"/>
    <mergeCell ref="C5:D5"/>
    <mergeCell ref="E5:F5"/>
    <mergeCell ref="I5:J5"/>
    <mergeCell ref="G6:H6"/>
    <mergeCell ref="I6:J6"/>
  </mergeCells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1"/>
  <sheetViews>
    <sheetView zoomScale="80" zoomScaleNormal="80" workbookViewId="0">
      <selection activeCell="H17" sqref="H17"/>
    </sheetView>
  </sheetViews>
  <sheetFormatPr defaultRowHeight="15"/>
  <cols>
    <col min="1" max="1" width="5.5703125" customWidth="1"/>
    <col min="2" max="2" width="41.42578125" customWidth="1"/>
    <col min="3" max="8" width="20.7109375" customWidth="1"/>
    <col min="9" max="9" width="22" customWidth="1"/>
    <col min="15" max="15" width="16.28515625" customWidth="1"/>
  </cols>
  <sheetData>
    <row r="2" spans="2:9" ht="20.100000000000001" customHeight="1">
      <c r="B2" s="76" t="s">
        <v>57</v>
      </c>
      <c r="C2" s="77"/>
      <c r="D2" s="77"/>
      <c r="E2" s="77"/>
      <c r="F2" s="77"/>
      <c r="G2" s="77"/>
      <c r="H2" s="77"/>
      <c r="I2" s="78"/>
    </row>
    <row r="3" spans="2:9" ht="7.5" customHeight="1" thickBot="1"/>
    <row r="4" spans="2:9" ht="20.100000000000001" customHeight="1">
      <c r="B4" s="174" t="s">
        <v>16</v>
      </c>
      <c r="C4" s="172" t="s">
        <v>6</v>
      </c>
      <c r="D4" s="173"/>
      <c r="E4" s="172" t="s">
        <v>36</v>
      </c>
      <c r="F4" s="173"/>
      <c r="G4" s="172" t="s">
        <v>7</v>
      </c>
      <c r="H4" s="173"/>
      <c r="I4" s="170" t="s">
        <v>14</v>
      </c>
    </row>
    <row r="5" spans="2:9" ht="20.100000000000001" customHeight="1" thickBot="1">
      <c r="B5" s="175"/>
      <c r="C5" s="67" t="s">
        <v>0</v>
      </c>
      <c r="D5" s="68" t="s">
        <v>1</v>
      </c>
      <c r="E5" s="67" t="s">
        <v>0</v>
      </c>
      <c r="F5" s="69" t="s">
        <v>1</v>
      </c>
      <c r="G5" s="67" t="s">
        <v>0</v>
      </c>
      <c r="H5" s="69" t="s">
        <v>1</v>
      </c>
      <c r="I5" s="171"/>
    </row>
    <row r="6" spans="2:9" ht="20.100000000000001" customHeight="1">
      <c r="B6" s="61" t="s">
        <v>58</v>
      </c>
      <c r="C6" s="37">
        <v>5</v>
      </c>
      <c r="D6" s="38">
        <v>5</v>
      </c>
      <c r="E6" s="39"/>
      <c r="F6" s="40"/>
      <c r="G6" s="39">
        <f t="shared" ref="G6:H8" si="0">C6*E6</f>
        <v>0</v>
      </c>
      <c r="H6" s="40">
        <f t="shared" si="0"/>
        <v>0</v>
      </c>
      <c r="I6" s="64">
        <f>G6+H6</f>
        <v>0</v>
      </c>
    </row>
    <row r="7" spans="2:9" ht="20.100000000000001" customHeight="1">
      <c r="B7" s="62" t="s">
        <v>59</v>
      </c>
      <c r="C7" s="24">
        <v>2</v>
      </c>
      <c r="D7" s="13"/>
      <c r="E7" s="32"/>
      <c r="F7" s="10"/>
      <c r="G7" s="32">
        <f t="shared" si="0"/>
        <v>0</v>
      </c>
      <c r="H7" s="10">
        <f t="shared" si="0"/>
        <v>0</v>
      </c>
      <c r="I7" s="65">
        <f>G7+H7</f>
        <v>0</v>
      </c>
    </row>
    <row r="8" spans="2:9" ht="20.100000000000001" customHeight="1" thickBot="1">
      <c r="B8" s="63" t="s">
        <v>60</v>
      </c>
      <c r="C8" s="25">
        <v>4</v>
      </c>
      <c r="D8" s="15"/>
      <c r="E8" s="35"/>
      <c r="F8" s="36"/>
      <c r="G8" s="35">
        <f t="shared" si="0"/>
        <v>0</v>
      </c>
      <c r="H8" s="36">
        <f t="shared" si="0"/>
        <v>0</v>
      </c>
      <c r="I8" s="66">
        <f>G8+H8</f>
        <v>0</v>
      </c>
    </row>
    <row r="9" spans="2:9" ht="6" customHeight="1"/>
    <row r="10" spans="2:9" ht="20.100000000000001" customHeight="1">
      <c r="B10" s="79" t="s">
        <v>15</v>
      </c>
      <c r="C10" s="80"/>
      <c r="D10" s="80"/>
      <c r="E10" s="80"/>
      <c r="F10" s="80"/>
      <c r="G10" s="80"/>
      <c r="H10" s="80"/>
      <c r="I10" s="81">
        <f>SUM(I6:I8)</f>
        <v>0</v>
      </c>
    </row>
    <row r="11" spans="2:9" ht="28.5" customHeight="1">
      <c r="B11" s="1"/>
      <c r="C11" s="1"/>
      <c r="D11" s="1"/>
      <c r="E11" s="1"/>
      <c r="F11" s="1"/>
      <c r="G11" s="1"/>
      <c r="H11" s="1"/>
      <c r="I11" s="2"/>
    </row>
  </sheetData>
  <mergeCells count="5">
    <mergeCell ref="I4:I5"/>
    <mergeCell ref="E4:F4"/>
    <mergeCell ref="G4:H4"/>
    <mergeCell ref="C4:D4"/>
    <mergeCell ref="B4:B5"/>
  </mergeCells>
  <pageMargins left="0.7" right="0.7" top="0.75" bottom="0.75" header="0.3" footer="0.3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5"/>
  <sheetViews>
    <sheetView zoomScale="80" zoomScaleNormal="80" workbookViewId="0">
      <selection activeCell="N20" sqref="N20"/>
    </sheetView>
  </sheetViews>
  <sheetFormatPr defaultRowHeight="15"/>
  <cols>
    <col min="1" max="1" width="5.5703125" customWidth="1"/>
    <col min="2" max="2" width="41.42578125" customWidth="1"/>
    <col min="3" max="3" width="22.42578125" customWidth="1"/>
    <col min="4" max="9" width="15.7109375" customWidth="1"/>
    <col min="10" max="10" width="14" customWidth="1"/>
    <col min="11" max="11" width="16.28515625" customWidth="1"/>
    <col min="12" max="12" width="7.28515625" customWidth="1"/>
    <col min="13" max="13" width="6.7109375" customWidth="1"/>
    <col min="14" max="15" width="17" customWidth="1"/>
    <col min="16" max="16" width="8" customWidth="1"/>
    <col min="17" max="17" width="5.5703125" customWidth="1"/>
    <col min="18" max="18" width="17.42578125" customWidth="1"/>
    <col min="19" max="19" width="13.7109375" customWidth="1"/>
  </cols>
  <sheetData>
    <row r="2" spans="1:10" ht="20.100000000000001" customHeight="1">
      <c r="A2" s="1"/>
      <c r="B2" s="18" t="s">
        <v>52</v>
      </c>
      <c r="C2" s="8"/>
      <c r="D2" s="8"/>
      <c r="E2" s="8"/>
      <c r="F2" s="8"/>
      <c r="G2" s="8"/>
      <c r="H2" s="8"/>
      <c r="I2" s="8"/>
      <c r="J2" s="1"/>
    </row>
    <row r="3" spans="1:10" ht="7.5" customHeight="1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7" customHeight="1">
      <c r="A4" s="1"/>
      <c r="B4" s="183" t="s">
        <v>20</v>
      </c>
      <c r="C4" s="188" t="s">
        <v>46</v>
      </c>
      <c r="D4" s="185" t="s">
        <v>47</v>
      </c>
      <c r="E4" s="186"/>
      <c r="F4" s="187"/>
      <c r="G4" s="185" t="s">
        <v>48</v>
      </c>
      <c r="H4" s="186"/>
      <c r="I4" s="187"/>
      <c r="J4" s="1"/>
    </row>
    <row r="5" spans="1:10" ht="20.100000000000001" customHeight="1" thickBot="1">
      <c r="A5" s="1"/>
      <c r="B5" s="184"/>
      <c r="C5" s="189"/>
      <c r="D5" s="44" t="s">
        <v>21</v>
      </c>
      <c r="E5" s="45" t="s">
        <v>22</v>
      </c>
      <c r="F5" s="46" t="s">
        <v>23</v>
      </c>
      <c r="G5" s="44" t="s">
        <v>24</v>
      </c>
      <c r="H5" s="45" t="s">
        <v>25</v>
      </c>
      <c r="I5" s="46" t="s">
        <v>26</v>
      </c>
      <c r="J5" s="1"/>
    </row>
    <row r="6" spans="1:10" ht="20.100000000000001" customHeight="1">
      <c r="A6" s="1"/>
      <c r="B6" s="41" t="s">
        <v>17</v>
      </c>
      <c r="C6" s="42">
        <v>150</v>
      </c>
      <c r="D6" s="37">
        <v>100</v>
      </c>
      <c r="E6" s="43">
        <v>10</v>
      </c>
      <c r="F6" s="38">
        <v>1</v>
      </c>
      <c r="G6" s="37">
        <v>5</v>
      </c>
      <c r="H6" s="43">
        <v>5</v>
      </c>
      <c r="I6" s="38">
        <v>3</v>
      </c>
      <c r="J6" s="1"/>
    </row>
    <row r="7" spans="1:10" ht="20.100000000000001" customHeight="1" thickBot="1">
      <c r="A7" s="1"/>
      <c r="B7" s="20" t="s">
        <v>18</v>
      </c>
      <c r="C7" s="22">
        <v>10</v>
      </c>
      <c r="D7" s="24">
        <v>5</v>
      </c>
      <c r="E7" s="3">
        <v>2</v>
      </c>
      <c r="F7" s="13">
        <v>3</v>
      </c>
      <c r="G7" s="24">
        <v>1</v>
      </c>
      <c r="H7" s="3">
        <v>1</v>
      </c>
      <c r="I7" s="13">
        <v>3</v>
      </c>
      <c r="J7" s="1"/>
    </row>
    <row r="8" spans="1:10" ht="20.100000000000001" customHeight="1" thickBot="1">
      <c r="A8" s="1"/>
      <c r="B8" s="21" t="s">
        <v>19</v>
      </c>
      <c r="C8" s="23">
        <v>1</v>
      </c>
      <c r="D8" s="25">
        <v>5</v>
      </c>
      <c r="E8" s="14">
        <v>2</v>
      </c>
      <c r="F8" s="15">
        <v>2</v>
      </c>
      <c r="G8" s="25">
        <v>1</v>
      </c>
      <c r="H8" s="14">
        <v>5</v>
      </c>
      <c r="I8" s="15">
        <v>2</v>
      </c>
      <c r="J8" s="19">
        <f>SUM(C6:I8)</f>
        <v>317</v>
      </c>
    </row>
    <row r="9" spans="1:10" ht="20.100000000000001" customHeight="1">
      <c r="A9" s="6"/>
      <c r="B9" s="6"/>
      <c r="C9" s="6"/>
      <c r="D9" s="7"/>
      <c r="E9" s="7"/>
      <c r="F9" s="7"/>
      <c r="G9" s="7"/>
      <c r="H9" s="7"/>
      <c r="I9" s="7"/>
      <c r="J9" s="1"/>
    </row>
    <row r="10" spans="1:10" ht="9" customHeight="1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20.100000000000001" customHeight="1">
      <c r="A11" s="1"/>
      <c r="B11" s="17" t="s">
        <v>32</v>
      </c>
      <c r="C11" s="9"/>
      <c r="D11" s="9"/>
      <c r="E11" s="9"/>
      <c r="F11" s="9"/>
      <c r="G11" s="9"/>
      <c r="H11" s="9"/>
      <c r="I11" s="9"/>
      <c r="J11" s="1"/>
    </row>
    <row r="12" spans="1:10" ht="6" customHeight="1" thickBot="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7" customHeight="1">
      <c r="A13" s="1"/>
      <c r="B13" s="176" t="s">
        <v>20</v>
      </c>
      <c r="C13" s="178" t="s">
        <v>46</v>
      </c>
      <c r="D13" s="180" t="s">
        <v>47</v>
      </c>
      <c r="E13" s="181"/>
      <c r="F13" s="182"/>
      <c r="G13" s="180" t="s">
        <v>48</v>
      </c>
      <c r="H13" s="181"/>
      <c r="I13" s="182"/>
      <c r="J13" s="1"/>
    </row>
    <row r="14" spans="1:10" ht="20.100000000000001" customHeight="1" thickBot="1">
      <c r="A14" s="1"/>
      <c r="B14" s="177"/>
      <c r="C14" s="179"/>
      <c r="D14" s="44" t="s">
        <v>21</v>
      </c>
      <c r="E14" s="45" t="s">
        <v>22</v>
      </c>
      <c r="F14" s="46" t="s">
        <v>23</v>
      </c>
      <c r="G14" s="44" t="s">
        <v>24</v>
      </c>
      <c r="H14" s="45" t="s">
        <v>25</v>
      </c>
      <c r="I14" s="46" t="s">
        <v>26</v>
      </c>
      <c r="J14" s="1"/>
    </row>
    <row r="15" spans="1:10" ht="20.100000000000001" customHeight="1">
      <c r="A15" s="1"/>
      <c r="B15" s="47" t="s">
        <v>17</v>
      </c>
      <c r="C15" s="48"/>
      <c r="D15" s="39"/>
      <c r="E15" s="49"/>
      <c r="F15" s="40"/>
      <c r="G15" s="39"/>
      <c r="H15" s="49"/>
      <c r="I15" s="40"/>
      <c r="J15" s="16"/>
    </row>
    <row r="16" spans="1:10" ht="20.100000000000001" customHeight="1">
      <c r="A16" s="1"/>
      <c r="B16" s="26" t="s">
        <v>18</v>
      </c>
      <c r="C16" s="29"/>
      <c r="D16" s="32"/>
      <c r="E16" s="4"/>
      <c r="F16" s="10"/>
      <c r="G16" s="32"/>
      <c r="H16" s="4"/>
      <c r="I16" s="10"/>
      <c r="J16" s="16"/>
    </row>
    <row r="17" spans="1:10" ht="20.100000000000001" customHeight="1" thickBot="1">
      <c r="A17" s="1"/>
      <c r="B17" s="27" t="s">
        <v>19</v>
      </c>
      <c r="C17" s="30"/>
      <c r="D17" s="32"/>
      <c r="E17" s="4"/>
      <c r="F17" s="10"/>
      <c r="G17" s="32"/>
      <c r="H17" s="4"/>
      <c r="I17" s="10"/>
      <c r="J17" s="16"/>
    </row>
    <row r="18" spans="1:10" ht="20.100000000000001" customHeight="1" thickBot="1">
      <c r="A18" s="1"/>
      <c r="B18" s="28" t="s">
        <v>31</v>
      </c>
      <c r="C18" s="31">
        <f>C6*C15+C7*C16+C8*C17</f>
        <v>0</v>
      </c>
      <c r="D18" s="33">
        <f t="shared" ref="D18:I18" si="0">D6*D15+D7*D16+D8*D17</f>
        <v>0</v>
      </c>
      <c r="E18" s="11">
        <f>E6*E15+E7*E16+E8*E17</f>
        <v>0</v>
      </c>
      <c r="F18" s="12">
        <f t="shared" si="0"/>
        <v>0</v>
      </c>
      <c r="G18" s="33">
        <f t="shared" si="0"/>
        <v>0</v>
      </c>
      <c r="H18" s="11">
        <f t="shared" si="0"/>
        <v>0</v>
      </c>
      <c r="I18" s="12">
        <f t="shared" si="0"/>
        <v>0</v>
      </c>
      <c r="J18" s="34">
        <f>SUM(C18:I18)</f>
        <v>0</v>
      </c>
    </row>
    <row r="19" spans="1:10" ht="9.75" customHeight="1">
      <c r="A19" s="1"/>
      <c r="B19" s="5"/>
      <c r="C19" s="6"/>
      <c r="D19" s="7"/>
      <c r="E19" s="7"/>
      <c r="F19" s="7"/>
      <c r="G19" s="7"/>
      <c r="H19" s="7"/>
      <c r="I19" s="7"/>
      <c r="J19" s="1"/>
    </row>
    <row r="20" spans="1:10" ht="28.5" customHeight="1">
      <c r="B20" s="1"/>
      <c r="C20" s="1"/>
      <c r="D20" s="1"/>
      <c r="E20" s="1"/>
      <c r="F20" s="1"/>
      <c r="G20" s="1"/>
      <c r="H20" s="1"/>
      <c r="I20" s="1"/>
    </row>
    <row r="21" spans="1:10">
      <c r="B21" t="s">
        <v>27</v>
      </c>
    </row>
    <row r="22" spans="1:10">
      <c r="B22" t="s">
        <v>28</v>
      </c>
    </row>
    <row r="23" spans="1:10">
      <c r="B23" t="s">
        <v>29</v>
      </c>
    </row>
    <row r="24" spans="1:10">
      <c r="B24" t="s">
        <v>30</v>
      </c>
    </row>
    <row r="25" spans="1:10">
      <c r="B25" t="s">
        <v>35</v>
      </c>
    </row>
  </sheetData>
  <mergeCells count="8">
    <mergeCell ref="B13:B14"/>
    <mergeCell ref="C13:C14"/>
    <mergeCell ref="D13:F13"/>
    <mergeCell ref="G13:I13"/>
    <mergeCell ref="B4:B5"/>
    <mergeCell ref="D4:F4"/>
    <mergeCell ref="G4:I4"/>
    <mergeCell ref="C4:C5"/>
  </mergeCells>
  <pageMargins left="0.7" right="0.7" top="0.75" bottom="0.75" header="0.3" footer="0.3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4"/>
  <sheetViews>
    <sheetView tabSelected="1" workbookViewId="0">
      <selection activeCell="C38" sqref="C38"/>
    </sheetView>
  </sheetViews>
  <sheetFormatPr defaultRowHeight="15"/>
  <cols>
    <col min="2" max="3" width="62.85546875" style="93" customWidth="1"/>
    <col min="4" max="4" width="1.7109375" customWidth="1"/>
    <col min="5" max="5" width="14.5703125" customWidth="1"/>
    <col min="11" max="11" width="9.140625" bestFit="1" customWidth="1"/>
  </cols>
  <sheetData>
    <row r="2" spans="2:3">
      <c r="B2" s="91" t="s">
        <v>50</v>
      </c>
      <c r="C2" s="92"/>
    </row>
    <row r="3" spans="2:3" ht="4.9000000000000004" customHeight="1" thickBot="1"/>
    <row r="4" spans="2:3" ht="14.45" customHeight="1">
      <c r="B4" s="194" t="s">
        <v>5</v>
      </c>
      <c r="C4" s="170" t="s">
        <v>49</v>
      </c>
    </row>
    <row r="5" spans="2:3" ht="15" customHeight="1" thickBot="1">
      <c r="B5" s="195"/>
      <c r="C5" s="171"/>
    </row>
    <row r="6" spans="2:3" ht="15.75" thickBot="1">
      <c r="B6" s="94" t="s">
        <v>53</v>
      </c>
      <c r="C6" s="95">
        <f>'1-Infrastruktura-Objekti'!S6</f>
        <v>0</v>
      </c>
    </row>
    <row r="7" spans="2:3" ht="14.45" customHeight="1">
      <c r="B7" s="196" t="s">
        <v>54</v>
      </c>
      <c r="C7" s="198">
        <f>'1-Infrastruktura-Objekti'!S7:S8</f>
        <v>0</v>
      </c>
    </row>
    <row r="8" spans="2:3" ht="15.75" thickBot="1">
      <c r="B8" s="197"/>
      <c r="C8" s="199"/>
    </row>
    <row r="9" spans="2:3" ht="15.75" thickBot="1">
      <c r="B9" s="97" t="s">
        <v>55</v>
      </c>
      <c r="C9" s="95">
        <f>'1-Infrastruktura-Objekti'!S9</f>
        <v>0</v>
      </c>
    </row>
    <row r="10" spans="2:3" ht="15.75" thickBot="1">
      <c r="B10" s="98" t="s">
        <v>61</v>
      </c>
      <c r="C10" s="96">
        <f>'1-Infrastruktura-Objekti'!S10</f>
        <v>0</v>
      </c>
    </row>
    <row r="11" spans="2:3" ht="4.9000000000000004" customHeight="1"/>
    <row r="12" spans="2:3">
      <c r="B12" s="99" t="s">
        <v>62</v>
      </c>
      <c r="C12" s="100">
        <f>SUM(C6:C10)</f>
        <v>0</v>
      </c>
    </row>
    <row r="14" spans="2:3">
      <c r="B14" s="76" t="s">
        <v>51</v>
      </c>
      <c r="C14" s="101"/>
    </row>
    <row r="15" spans="2:3" ht="4.9000000000000004" customHeight="1" thickBot="1"/>
    <row r="16" spans="2:3">
      <c r="B16" s="200" t="s">
        <v>16</v>
      </c>
      <c r="C16" s="170" t="s">
        <v>49</v>
      </c>
    </row>
    <row r="17" spans="2:3" ht="15.75" thickBot="1">
      <c r="B17" s="201"/>
      <c r="C17" s="171"/>
    </row>
    <row r="18" spans="2:3">
      <c r="B18" s="102" t="s">
        <v>58</v>
      </c>
      <c r="C18" s="103">
        <f>'2-Infrastr-Celicne konstrukcije'!I6</f>
        <v>0</v>
      </c>
    </row>
    <row r="19" spans="2:3">
      <c r="B19" s="104" t="s">
        <v>59</v>
      </c>
      <c r="C19" s="105">
        <f>'2-Infrastr-Celicne konstrukcije'!I7</f>
        <v>0</v>
      </c>
    </row>
    <row r="20" spans="2:3" ht="15.75" thickBot="1">
      <c r="B20" s="106" t="s">
        <v>60</v>
      </c>
      <c r="C20" s="107">
        <f>'2-Infrastr-Celicne konstrukcije'!I8</f>
        <v>0</v>
      </c>
    </row>
    <row r="21" spans="2:3" ht="4.9000000000000004" customHeight="1"/>
    <row r="22" spans="2:3">
      <c r="B22" s="108" t="s">
        <v>63</v>
      </c>
      <c r="C22" s="109">
        <f>SUM(C18:C21)</f>
        <v>0</v>
      </c>
    </row>
    <row r="24" spans="2:3">
      <c r="B24" s="89" t="s">
        <v>52</v>
      </c>
      <c r="C24" s="90"/>
    </row>
    <row r="25" spans="2:3" ht="4.9000000000000004" customHeight="1" thickBot="1">
      <c r="B25" s="110"/>
      <c r="C25" s="110"/>
    </row>
    <row r="26" spans="2:3" ht="14.45" customHeight="1">
      <c r="B26" s="190" t="s">
        <v>20</v>
      </c>
      <c r="C26" s="192" t="s">
        <v>49</v>
      </c>
    </row>
    <row r="27" spans="2:3" ht="15.75" thickBot="1">
      <c r="B27" s="191"/>
      <c r="C27" s="193"/>
    </row>
    <row r="28" spans="2:3">
      <c r="B28" s="116" t="s">
        <v>46</v>
      </c>
      <c r="C28" s="113">
        <f>'3-Pristupne mreze'!C18</f>
        <v>0</v>
      </c>
    </row>
    <row r="29" spans="2:3">
      <c r="B29" s="117" t="s">
        <v>47</v>
      </c>
      <c r="C29" s="114">
        <f>'3-Pristupne mreze'!D18++'3-Pristupne mreze'!E18+'3-Pristupne mreze'!F18</f>
        <v>0</v>
      </c>
    </row>
    <row r="30" spans="2:3" ht="15" customHeight="1" thickBot="1">
      <c r="B30" s="118" t="s">
        <v>48</v>
      </c>
      <c r="C30" s="115">
        <f>'3-Pristupne mreze'!G18+'3-Pristupne mreze'!H18+'3-Pristupne mreze'!I18</f>
        <v>0</v>
      </c>
    </row>
    <row r="31" spans="2:3" ht="4.9000000000000004" customHeight="1"/>
    <row r="32" spans="2:3">
      <c r="B32" s="111" t="s">
        <v>64</v>
      </c>
      <c r="C32" s="112">
        <f>SUM(C28:C31)</f>
        <v>0</v>
      </c>
    </row>
    <row r="33" spans="2:5">
      <c r="E33" s="121"/>
    </row>
    <row r="34" spans="2:5" ht="27" customHeight="1">
      <c r="B34" s="119" t="s">
        <v>65</v>
      </c>
      <c r="C34" s="120">
        <f>C12+C22+C32</f>
        <v>0</v>
      </c>
    </row>
  </sheetData>
  <mergeCells count="8">
    <mergeCell ref="B26:B27"/>
    <mergeCell ref="C26:C27"/>
    <mergeCell ref="B4:B5"/>
    <mergeCell ref="B7:B8"/>
    <mergeCell ref="C4:C5"/>
    <mergeCell ref="C7:C8"/>
    <mergeCell ref="B16:B17"/>
    <mergeCell ref="C16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1-Infrastruktura-Objekti</vt:lpstr>
      <vt:lpstr>2-Infrastr-Celicne konstrukcije</vt:lpstr>
      <vt:lpstr>3-Pristupne mreze</vt:lpstr>
      <vt:lpstr>summary</vt:lpstr>
      <vt:lpstr>'1-Infrastruktura-Objekti'!Print_Area</vt:lpstr>
      <vt:lpstr>'2-Infrastr-Celicne konstrukcije'!Print_Area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Djikanovic, Anita</dc:creator>
  <cp:lastModifiedBy>Kocan, Ernad</cp:lastModifiedBy>
  <cp:lastPrinted>2018-08-06T08:45:57Z</cp:lastPrinted>
  <dcterms:created xsi:type="dcterms:W3CDTF">2018-01-10T07:38:54Z</dcterms:created>
  <dcterms:modified xsi:type="dcterms:W3CDTF">2024-05-09T13:48:30Z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2197eb-b096-4049-84f4-d883b0280e0f_Enabled">
    <vt:lpwstr>true</vt:lpwstr>
  </property>
  <property fmtid="{D5CDD505-2E9C-101B-9397-08002B2CF9AE}" pid="3" name="MSIP_Label_bc2197eb-b096-4049-84f4-d883b0280e0f_SetDate">
    <vt:lpwstr>2024-03-12T07:16:58Z</vt:lpwstr>
  </property>
  <property fmtid="{D5CDD505-2E9C-101B-9397-08002B2CF9AE}" pid="4" name="MSIP_Label_bc2197eb-b096-4049-84f4-d883b0280e0f_Method">
    <vt:lpwstr>Standard</vt:lpwstr>
  </property>
  <property fmtid="{D5CDD505-2E9C-101B-9397-08002B2CF9AE}" pid="5" name="MSIP_Label_bc2197eb-b096-4049-84f4-d883b0280e0f_Name">
    <vt:lpwstr>Global</vt:lpwstr>
  </property>
  <property fmtid="{D5CDD505-2E9C-101B-9397-08002B2CF9AE}" pid="6" name="MSIP_Label_bc2197eb-b096-4049-84f4-d883b0280e0f_SiteId">
    <vt:lpwstr>1a222e6d-34ee-49aa-b7c5-99085a25e30b</vt:lpwstr>
  </property>
  <property fmtid="{D5CDD505-2E9C-101B-9397-08002B2CF9AE}" pid="7" name="MSIP_Label_bc2197eb-b096-4049-84f4-d883b0280e0f_ActionId">
    <vt:lpwstr>c2e8ec6c-4230-40fe-a1c4-fc3cc6de3763</vt:lpwstr>
  </property>
  <property fmtid="{D5CDD505-2E9C-101B-9397-08002B2CF9AE}" pid="8" name="MSIP_Label_bc2197eb-b096-4049-84f4-d883b0280e0f_ContentBits">
    <vt:lpwstr>0</vt:lpwstr>
  </property>
</Properties>
</file>